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api.box.com/wopi/files/1933694747947/WOPIServiceId_TP_BOX_2/WOPIUserId_-/"/>
    </mc:Choice>
  </mc:AlternateContent>
  <xr:revisionPtr revIDLastSave="0" documentId="8_{DFC2493B-1E94-442F-BA46-310F641DF2FC}" xr6:coauthVersionLast="47" xr6:coauthVersionMax="47" xr10:uidLastSave="{00000000-0000-0000-0000-000000000000}"/>
  <bookViews>
    <workbookView xWindow="-120" yWindow="-120" windowWidth="29040" windowHeight="15720" xr2:uid="{00000000-000D-0000-FFFF-FFFF00000000}"/>
  </bookViews>
  <sheets>
    <sheet name="Sheet1" sheetId="1" r:id="rId1"/>
    <sheet name="Sheet3" sheetId="3" state="hidden" r:id="rId2"/>
    <sheet name="Sheet2" sheetId="2" state="hidden" r:id="rId3"/>
  </sheets>
  <definedNames>
    <definedName name="_xlnm.Print_Area" localSheetId="0">Sheet1!$A$1:$K$197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 l="1" a="1"/>
  <c r="B6" i="1" s="1"/>
  <c r="H42" i="1"/>
  <c r="H43" i="1" s="1"/>
  <c r="H137" i="1"/>
  <c r="P135" i="1"/>
  <c r="O135" i="1"/>
  <c r="N135" i="1"/>
  <c r="P134" i="1"/>
  <c r="O134" i="1"/>
  <c r="N134" i="1"/>
  <c r="H73" i="1"/>
  <c r="P71" i="1"/>
  <c r="O71" i="1"/>
  <c r="N71" i="1"/>
  <c r="P70" i="1"/>
  <c r="O70" i="1"/>
  <c r="N70" i="1"/>
  <c r="H156" i="1"/>
  <c r="P154" i="1"/>
  <c r="O154" i="1"/>
  <c r="N154" i="1"/>
  <c r="P153" i="1"/>
  <c r="O153" i="1"/>
  <c r="N153" i="1"/>
  <c r="P152" i="1"/>
  <c r="O152" i="1"/>
  <c r="N152" i="1"/>
  <c r="P151" i="1"/>
  <c r="O151" i="1"/>
  <c r="N151" i="1"/>
  <c r="P150" i="1"/>
  <c r="O150" i="1"/>
  <c r="N150" i="1"/>
  <c r="P149" i="1"/>
  <c r="O149" i="1"/>
  <c r="N149" i="1"/>
  <c r="P148" i="1"/>
  <c r="O148" i="1"/>
  <c r="N148" i="1"/>
  <c r="P147" i="1"/>
  <c r="O147" i="1"/>
  <c r="N147" i="1"/>
  <c r="P146" i="1"/>
  <c r="O146" i="1"/>
  <c r="N146" i="1"/>
  <c r="H125" i="1"/>
  <c r="P123" i="1"/>
  <c r="O123" i="1"/>
  <c r="N123" i="1"/>
  <c r="P122" i="1"/>
  <c r="O122" i="1"/>
  <c r="N122" i="1"/>
  <c r="P121" i="1"/>
  <c r="O121" i="1"/>
  <c r="N121" i="1"/>
  <c r="P120" i="1"/>
  <c r="O120" i="1"/>
  <c r="N120" i="1"/>
  <c r="P119" i="1"/>
  <c r="O119" i="1"/>
  <c r="N119" i="1"/>
  <c r="P118" i="1"/>
  <c r="O118" i="1"/>
  <c r="N118" i="1"/>
  <c r="P117" i="1"/>
  <c r="O117" i="1"/>
  <c r="N117" i="1"/>
  <c r="P116" i="1"/>
  <c r="O116" i="1"/>
  <c r="N116" i="1"/>
  <c r="P115" i="1"/>
  <c r="O115" i="1"/>
  <c r="N115" i="1"/>
  <c r="H106" i="1"/>
  <c r="H165" i="1" s="1"/>
  <c r="P104" i="1"/>
  <c r="O104" i="1"/>
  <c r="N104" i="1"/>
  <c r="P103" i="1"/>
  <c r="O103" i="1"/>
  <c r="N103" i="1"/>
  <c r="P102" i="1"/>
  <c r="O102" i="1"/>
  <c r="N102" i="1"/>
  <c r="P101" i="1"/>
  <c r="O101" i="1"/>
  <c r="N101" i="1"/>
  <c r="H92" i="1"/>
  <c r="P90" i="1"/>
  <c r="O90" i="1"/>
  <c r="N90" i="1"/>
  <c r="P89" i="1"/>
  <c r="O89" i="1"/>
  <c r="N89" i="1"/>
  <c r="P88" i="1"/>
  <c r="O88" i="1"/>
  <c r="N88" i="1"/>
  <c r="P87" i="1"/>
  <c r="O87" i="1"/>
  <c r="N87" i="1"/>
  <c r="P86" i="1"/>
  <c r="O86" i="1"/>
  <c r="N86" i="1"/>
  <c r="P85" i="1"/>
  <c r="O85" i="1"/>
  <c r="N85" i="1"/>
  <c r="P84" i="1"/>
  <c r="O84" i="1"/>
  <c r="N84" i="1"/>
  <c r="P83" i="1"/>
  <c r="O83" i="1"/>
  <c r="N83" i="1"/>
  <c r="P82" i="1"/>
  <c r="O82" i="1"/>
  <c r="N82" i="1"/>
  <c r="N55" i="1"/>
  <c r="O55" i="1"/>
  <c r="P55" i="1"/>
  <c r="N56" i="1"/>
  <c r="O56" i="1"/>
  <c r="P56" i="1"/>
  <c r="N39" i="1"/>
  <c r="O39" i="1"/>
  <c r="P39" i="1"/>
  <c r="N40" i="1"/>
  <c r="O40" i="1"/>
  <c r="P40" i="1"/>
  <c r="H167" i="1" l="1"/>
  <c r="H166" i="1"/>
  <c r="P57" i="1"/>
  <c r="O57" i="1"/>
  <c r="N57" i="1"/>
  <c r="P54" i="1"/>
  <c r="O54" i="1"/>
  <c r="N54" i="1"/>
  <c r="P53" i="1"/>
  <c r="O53" i="1"/>
  <c r="N53" i="1"/>
  <c r="N58" i="1"/>
  <c r="O58" i="1"/>
  <c r="P58" i="1"/>
  <c r="N59" i="1"/>
  <c r="O59" i="1"/>
  <c r="P59" i="1"/>
  <c r="H61" i="1"/>
  <c r="H164" i="1" s="1"/>
  <c r="H163" i="1"/>
  <c r="P52" i="1"/>
  <c r="O52" i="1"/>
  <c r="N52" i="1"/>
  <c r="P51" i="1"/>
  <c r="O51" i="1"/>
  <c r="N51" i="1"/>
  <c r="N38" i="1"/>
  <c r="O38" i="1"/>
  <c r="P38" i="1"/>
  <c r="P37" i="1"/>
  <c r="O37" i="1"/>
  <c r="N37" i="1"/>
  <c r="H168" i="1" l="1"/>
  <c r="H74" i="1"/>
  <c r="H138" i="1"/>
  <c r="H157" i="1"/>
  <c r="H126" i="1"/>
  <c r="H107" i="1"/>
  <c r="H93" i="1"/>
  <c r="H62" i="1"/>
  <c r="O42" i="1"/>
  <c r="O61" i="1" s="1"/>
  <c r="O73" i="1" s="1"/>
  <c r="N42" i="1"/>
  <c r="P42" i="1"/>
  <c r="H46" i="1" s="1"/>
  <c r="H76" i="1" l="1"/>
  <c r="O92" i="1"/>
  <c r="O106" i="1" s="1"/>
  <c r="O125" i="1" s="1"/>
  <c r="O137" i="1" s="1"/>
  <c r="O156" i="1" s="1"/>
  <c r="H45" i="1"/>
  <c r="H44" i="1"/>
  <c r="N61" i="1"/>
  <c r="N73" i="1" s="1"/>
  <c r="P61" i="1"/>
  <c r="H65" i="1" s="1"/>
  <c r="H64" i="1"/>
  <c r="H75" i="1" l="1"/>
  <c r="N92" i="1"/>
  <c r="N106" i="1" s="1"/>
  <c r="N125" i="1" s="1"/>
  <c r="N137" i="1" s="1"/>
  <c r="H140" i="1"/>
  <c r="P73" i="1"/>
  <c r="H77" i="1" s="1"/>
  <c r="H109" i="1"/>
  <c r="H63" i="1"/>
  <c r="H159" i="1"/>
  <c r="H128" i="1"/>
  <c r="H95" i="1"/>
  <c r="P92" i="1" l="1"/>
  <c r="H96" i="1" s="1"/>
  <c r="N156" i="1"/>
  <c r="H139" i="1"/>
  <c r="H108" i="1"/>
  <c r="H94" i="1"/>
  <c r="P106" i="1" l="1"/>
  <c r="H110" i="1" s="1"/>
  <c r="H158" i="1"/>
  <c r="H127" i="1"/>
  <c r="P125" i="1" l="1"/>
  <c r="H129" i="1" s="1"/>
  <c r="P137" i="1" l="1"/>
  <c r="H141" i="1" s="1"/>
  <c r="P156" i="1" l="1"/>
  <c r="H171" i="1" l="1"/>
  <c r="H16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<sst xmlns="http://schemas.openxmlformats.org/spreadsheetml/2006/main" count="182" uniqueCount="57">
  <si>
    <t>CRN</t>
  </si>
  <si>
    <t>SUBJ-CRS/SEC</t>
  </si>
  <si>
    <t>COURSE TITLE</t>
  </si>
  <si>
    <t>DAY(S)</t>
  </si>
  <si>
    <t>TIME</t>
  </si>
  <si>
    <t>UNITS</t>
  </si>
  <si>
    <t>EXPERIENTIAL</t>
  </si>
  <si>
    <t>UDWR</t>
  </si>
  <si>
    <t>PASS/FAIL</t>
  </si>
  <si>
    <t>Yes</t>
  </si>
  <si>
    <t>No</t>
  </si>
  <si>
    <t>EXPERIENTIAL / UDWR</t>
  </si>
  <si>
    <t>Experiential</t>
  </si>
  <si>
    <t>Total Experiential Units</t>
  </si>
  <si>
    <t>Name</t>
  </si>
  <si>
    <t>Date</t>
  </si>
  <si>
    <t>Total Graded Units</t>
  </si>
  <si>
    <t>Total Cumulative Earned Units</t>
  </si>
  <si>
    <t>2D FALL</t>
  </si>
  <si>
    <t>Total 2D Fall Units</t>
  </si>
  <si>
    <t>2D SPRING</t>
  </si>
  <si>
    <t>Total 2D Spring Units</t>
  </si>
  <si>
    <t>3D FALL</t>
  </si>
  <si>
    <t>3D SPRING</t>
  </si>
  <si>
    <t>Units Earned After 1L OR Units Accepted at Transfer:</t>
  </si>
  <si>
    <t>Total In-Person Units</t>
  </si>
  <si>
    <r>
      <t>Optional</t>
    </r>
    <r>
      <rPr>
        <b/>
        <sz val="14"/>
        <color theme="0"/>
        <rFont val="Calibri"/>
        <family val="2"/>
        <scheme val="minor"/>
      </rPr>
      <t xml:space="preserve"> Rising 2D Summer</t>
    </r>
  </si>
  <si>
    <r>
      <t>Optional</t>
    </r>
    <r>
      <rPr>
        <b/>
        <sz val="14"/>
        <color theme="0"/>
        <rFont val="Calibri"/>
        <family val="2"/>
        <scheme val="minor"/>
      </rPr>
      <t xml:space="preserve"> Rising 3D Summer</t>
    </r>
  </si>
  <si>
    <t>POTENTIAL COURSES (experiential, UDWR, Bar, career, interest, etc.)</t>
  </si>
  <si>
    <t>COURSE</t>
  </si>
  <si>
    <t>UNIT CALCULATION</t>
  </si>
  <si>
    <t>Rising 2D Summer</t>
  </si>
  <si>
    <t>2D Semesters</t>
  </si>
  <si>
    <t>Rising 3D Summer</t>
  </si>
  <si>
    <t>3D Semesters</t>
  </si>
  <si>
    <r>
      <t>Optional</t>
    </r>
    <r>
      <rPr>
        <b/>
        <sz val="14"/>
        <color theme="0"/>
        <rFont val="Calibri"/>
        <family val="2"/>
        <scheme val="minor"/>
      </rPr>
      <t xml:space="preserve"> 2D Intersession</t>
    </r>
  </si>
  <si>
    <r>
      <t>Optional</t>
    </r>
    <r>
      <rPr>
        <b/>
        <sz val="14"/>
        <color theme="0"/>
        <rFont val="Calibri"/>
        <family val="2"/>
        <scheme val="minor"/>
      </rPr>
      <t xml:space="preserve"> 3D Intersession</t>
    </r>
  </si>
  <si>
    <t>Total 2D Intersession Units</t>
  </si>
  <si>
    <t>Total 3D Intersession Units</t>
  </si>
  <si>
    <t>Intersessions</t>
  </si>
  <si>
    <t>TOTAL</t>
  </si>
  <si>
    <t>Total Rising 2D Summer Units</t>
  </si>
  <si>
    <t>Total Rising 3D Summer Units</t>
  </si>
  <si>
    <t>Total 3D Fall Units</t>
  </si>
  <si>
    <t>Total 3D Spring Units</t>
  </si>
  <si>
    <t>This worksheet is designed to help students plan their courses. Additional requirements may apply to transfer students, students in the Academic Success Program, and students repeating courses. Each student is responsible for checking and completing all graduation and other requirements. For detailed information, please consult the JD Student Handbook at https://my.lls.edu/studentaffairs/studenthandbooks or the Graduation Checklist.</t>
  </si>
  <si>
    <t xml:space="preserve"> </t>
  </si>
  <si>
    <t>1L DISTANCE EDUCATION UNITS</t>
  </si>
  <si>
    <t>DISTANCE EDUCATION</t>
  </si>
  <si>
    <t>TOTAL Distance Education Units</t>
  </si>
  <si>
    <t>*Indicate how many of your 1L units were distance education</t>
  </si>
  <si>
    <t>TOTAL 1L UNITS</t>
  </si>
  <si>
    <t>Admit Term:</t>
  </si>
  <si>
    <t>Prior to Fall 2026</t>
  </si>
  <si>
    <t>Fall 2026</t>
  </si>
  <si>
    <t>31
56
28
14</t>
  </si>
  <si>
    <t>28
59
29-30
14-15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</si>
</sst>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4"/>
      <color theme="0"/>
      <name val="Calibri"/>
      <family val="2"/>
      <scheme val="minor"/>
    </font>
    <font>
      <b/>
      <sz val="14"/>
      <color theme="0"/>
      <name val="Calibri"/>
      <family val="2"/>
      <scheme val="minor"/>
    </font>
    <font>
      <i/>
      <sz val="14"/>
      <color theme="0"/>
      <name val="Calibri"/>
      <family val="2"/>
      <scheme val="minor"/>
    </font>
    <font>
      <sz val="14"/>
      <color theme="0"/>
      <name val="Calibri"/>
      <family val="2"/>
      <scheme val="minor"/>
    </font>
    <font>
      <i/>
      <sz val="11"/>
      <color theme="1"/>
      <name val="Calibri"/>
      <family val="2"/>
      <scheme val="minor"/>
    </font>
    <font>
      <b/>
      <sz val="9"/>
      <color theme="0"/>
      <name val="Calibri"/>
      <family val="2"/>
      <scheme val="minor"/>
    </font>
    <font>
      <sz val="8"/>
      <color theme="1"/>
      <name val="Calibri"/>
      <family val="2"/>
      <scheme val="minor"/>
    </font>
  </fonts>
  <fills count="9">
    <fill>
      <patternFill patternType="none"/>
    </fill>
    <fill>
      <patternFill patternType="gray125"/>
    </fill>
    <fill>
      <patternFill patternType="solid">
        <fgColor rgb="FF107FB8"/>
        <bgColor indexed="64"/>
      </patternFill>
    </fill>
    <fill>
      <patternFill patternType="solid">
        <fgColor theme="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s>
  <cellStyleXfs count="1">
    <xf numFmtId="0" fontId="0" fillId="0" borderId="0"/>
  </cellStyleXfs>
  <cellXfs count="43">
    <xf numFmtId="0" fontId="0" fillId="0" borderId="0" xfId="0"/>
    <xf numFmtId="0" fontId="0" fillId="0" borderId="0" xfId="0" applyAlignment="1">
      <alignment horizontal="center"/>
    </xf>
    <xf numFmtId="0" fontId="0" fillId="0" borderId="0" xfId="0"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0" fillId="6" borderId="1" xfId="0" applyFill="1" applyBorder="1" applyAlignment="1">
      <alignment horizontal="center"/>
    </xf>
    <xf numFmtId="0" fontId="4" fillId="6" borderId="1" xfId="0" applyFont="1" applyFill="1" applyBorder="1" applyAlignment="1">
      <alignment horizontal="center"/>
    </xf>
    <xf numFmtId="0" fontId="5" fillId="6" borderId="1" xfId="0" applyFont="1" applyFill="1" applyBorder="1" applyAlignment="1">
      <alignment horizontal="center"/>
    </xf>
    <xf numFmtId="0" fontId="0" fillId="5" borderId="1" xfId="0" applyFill="1" applyBorder="1" applyAlignment="1" applyProtection="1">
      <alignment horizontal="center"/>
      <protection locked="0"/>
    </xf>
    <xf numFmtId="0" fontId="0" fillId="5" borderId="1" xfId="0" applyFill="1" applyBorder="1" applyProtection="1">
      <protection locked="0"/>
    </xf>
    <xf numFmtId="0" fontId="0" fillId="8" borderId="1" xfId="0" applyFill="1" applyBorder="1" applyAlignment="1">
      <alignment horizontal="center"/>
    </xf>
    <xf numFmtId="0" fontId="1" fillId="3" borderId="1" xfId="0" applyFont="1" applyFill="1" applyBorder="1" applyAlignment="1">
      <alignment horizontal="center"/>
    </xf>
    <xf numFmtId="0" fontId="2" fillId="0" borderId="0" xfId="0" applyFont="1" applyAlignment="1">
      <alignment horizontal="right"/>
    </xf>
    <xf numFmtId="0" fontId="4" fillId="0" borderId="7" xfId="0" applyFont="1" applyBorder="1" applyAlignment="1" applyProtection="1">
      <alignment horizontal="center"/>
      <protection locked="0"/>
    </xf>
    <xf numFmtId="0" fontId="4" fillId="0" borderId="0" xfId="0" applyFont="1" applyAlignment="1" applyProtection="1">
      <alignment horizontal="center"/>
      <protection locked="0"/>
    </xf>
    <xf numFmtId="0" fontId="13" fillId="0" borderId="0" xfId="0" applyFont="1" applyAlignment="1">
      <alignment horizontal="left"/>
    </xf>
    <xf numFmtId="0" fontId="0" fillId="0" borderId="0" xfId="0" applyAlignment="1">
      <alignment wrapText="1"/>
    </xf>
    <xf numFmtId="0" fontId="0" fillId="5" borderId="3"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11" fillId="0" borderId="0" xfId="0" applyFont="1" applyAlignment="1">
      <alignment horizontal="center" vertical="center" wrapText="1"/>
    </xf>
    <xf numFmtId="0" fontId="3" fillId="2" borderId="3" xfId="0" applyFont="1" applyFill="1" applyBorder="1" applyAlignment="1">
      <alignment horizontal="center" vertical="top"/>
    </xf>
    <xf numFmtId="0" fontId="3" fillId="2" borderId="6" xfId="0" applyFont="1" applyFill="1" applyBorder="1" applyAlignment="1">
      <alignment horizontal="center" vertical="top"/>
    </xf>
    <xf numFmtId="0" fontId="3" fillId="2" borderId="4" xfId="0" applyFont="1" applyFill="1" applyBorder="1" applyAlignment="1">
      <alignment horizontal="center" vertical="top"/>
    </xf>
    <xf numFmtId="0" fontId="0" fillId="8" borderId="1" xfId="0" applyFill="1" applyBorder="1" applyAlignment="1">
      <alignment horizontal="left"/>
    </xf>
    <xf numFmtId="0" fontId="2" fillId="4" borderId="1" xfId="0" applyFont="1" applyFill="1" applyBorder="1" applyAlignment="1">
      <alignment horizontal="right"/>
    </xf>
    <xf numFmtId="0" fontId="1" fillId="3" borderId="1" xfId="0" applyFont="1" applyFill="1" applyBorder="1" applyAlignment="1">
      <alignment horizontal="right"/>
    </xf>
    <xf numFmtId="0" fontId="6" fillId="6" borderId="1" xfId="0" applyFont="1" applyFill="1" applyBorder="1" applyAlignment="1">
      <alignment horizontal="right"/>
    </xf>
    <xf numFmtId="0" fontId="8" fillId="7" borderId="1" xfId="0" applyFont="1" applyFill="1" applyBorder="1" applyAlignment="1">
      <alignment horizontal="center"/>
    </xf>
    <xf numFmtId="0" fontId="10" fillId="7" borderId="1" xfId="0" applyFont="1" applyFill="1" applyBorder="1" applyAlignment="1">
      <alignment horizontal="center"/>
    </xf>
    <xf numFmtId="0" fontId="1" fillId="3" borderId="1" xfId="0" applyFont="1" applyFill="1" applyBorder="1" applyAlignment="1">
      <alignment horizontal="left"/>
    </xf>
    <xf numFmtId="0" fontId="8" fillId="7" borderId="0" xfId="0" applyFont="1" applyFill="1" applyAlignment="1">
      <alignment horizontal="center"/>
    </xf>
    <xf numFmtId="0" fontId="10" fillId="7" borderId="0" xfId="0" applyFont="1" applyFill="1" applyAlignment="1">
      <alignment horizontal="center"/>
    </xf>
    <xf numFmtId="0" fontId="7" fillId="7" borderId="0" xfId="0" applyFont="1" applyFill="1" applyAlignment="1">
      <alignment horizontal="center"/>
    </xf>
    <xf numFmtId="0" fontId="9" fillId="7" borderId="0" xfId="0" applyFont="1" applyFill="1" applyAlignment="1">
      <alignment horizontal="center"/>
    </xf>
    <xf numFmtId="0" fontId="0" fillId="5" borderId="2" xfId="0" applyFill="1" applyBorder="1" applyAlignment="1" applyProtection="1">
      <alignment horizontal="center"/>
      <protection locked="0"/>
    </xf>
    <xf numFmtId="0" fontId="12" fillId="2" borderId="0" xfId="0" applyFont="1" applyFill="1" applyAlignment="1">
      <alignment horizontal="center" vertical="top" wrapText="1"/>
    </xf>
    <xf numFmtId="0" fontId="4" fillId="5" borderId="5" xfId="0" applyFont="1" applyFill="1" applyBorder="1" applyAlignment="1" applyProtection="1">
      <alignment horizontal="center"/>
      <protection locked="0"/>
    </xf>
    <xf numFmtId="0" fontId="8" fillId="7" borderId="3" xfId="0" applyFont="1" applyFill="1" applyBorder="1" applyAlignment="1">
      <alignment horizontal="center"/>
    </xf>
    <xf numFmtId="0" fontId="8" fillId="7" borderId="6" xfId="0" applyFont="1" applyFill="1" applyBorder="1" applyAlignment="1">
      <alignment horizontal="center"/>
    </xf>
    <xf numFmtId="0" fontId="8" fillId="7" borderId="4" xfId="0" applyFont="1" applyFill="1" applyBorder="1" applyAlignment="1">
      <alignment horizontal="center"/>
    </xf>
    <xf numFmtId="0" fontId="12" fillId="2" borderId="0" xfId="0" applyFont="1" applyFill="1" applyAlignment="1">
      <alignment horizontal="center" vertical="center" wrapText="1"/>
    </xf>
    <xf numFmtId="0" fontId="0" fillId="5" borderId="0" xfId="0" applyFill="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107F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studentaffairs.lls.edu/policies-procedures/student-handbooks/jd-student-handbook/30-registration-course-and-division"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2</xdr:row>
      <xdr:rowOff>85725</xdr:rowOff>
    </xdr:from>
    <xdr:to>
      <xdr:col>4</xdr:col>
      <xdr:colOff>133350</xdr:colOff>
      <xdr:row>21</xdr:row>
      <xdr:rowOff>41413</xdr:rowOff>
    </xdr:to>
    <xdr:sp macro="" textlink="">
      <xdr:nvSpPr>
        <xdr:cNvPr id="2" name="Text Box 2">
          <a:hlinkClick xmlns:r="http://schemas.openxmlformats.org/officeDocument/2006/relationships" r:id="rId1"/>
          <a:extLst>
            <a:ext uri="{FF2B5EF4-FFF2-40B4-BE49-F238E27FC236}">
              <a16:creationId xmlns:a16="http://schemas.microsoft.com/office/drawing/2014/main" id="{00000000-0008-0000-0000-000002000000}"/>
            </a:ext>
          </a:extLst>
        </xdr:cNvPr>
        <xdr:cNvSpPr txBox="1">
          <a:spLocks noChangeArrowheads="1"/>
        </xdr:cNvSpPr>
      </xdr:nvSpPr>
      <xdr:spPr bwMode="auto">
        <a:xfrm>
          <a:off x="28575" y="400464"/>
          <a:ext cx="3484079" cy="3575188"/>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rgbClr val="000000"/>
              </a:solidFill>
              <a:effectLst/>
              <a:latin typeface="Calibri" panose="020F0502020204030204" pitchFamily="34" charset="0"/>
              <a:ea typeface="Calibri" panose="020F0502020204030204" pitchFamily="34" charset="0"/>
              <a:cs typeface="Calibri" panose="020F0502020204030204" pitchFamily="34" charset="0"/>
            </a:rPr>
            <a:t>Unit Information</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Minimum units needed to graduate	87</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114300" marR="0">
            <a:lnSpc>
              <a:spcPct val="115000"/>
            </a:lnSpc>
            <a:spcBef>
              <a:spcPts val="0"/>
            </a:spcBef>
            <a:spcAft>
              <a:spcPts val="0"/>
            </a:spcAft>
          </a:pP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(Students must earn a minimum of 67 graded units of the 87 units needed to earn the JD degree. The remaining 20 or more can be pass/fail, 14 of which can be clinic and/or externship/field placement. Please note that different rules apply to transfer students. For further information about pass/fail units, please review Section 3.4 of the JD Student Handbook </a:t>
          </a:r>
          <a:r>
            <a:rPr lang="en-US" sz="1000" u="sng">
              <a:solidFill>
                <a:srgbClr val="0070C0"/>
              </a:solidFill>
              <a:effectLst/>
              <a:latin typeface="Calibri" panose="020F0502020204030204" pitchFamily="34" charset="0"/>
              <a:ea typeface="Calibri" panose="020F0502020204030204" pitchFamily="34" charset="0"/>
              <a:cs typeface="Calibri" panose="020F0502020204030204" pitchFamily="34" charset="0"/>
            </a:rPr>
            <a:t>here</a:t>
          </a: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a:t>
          </a:r>
        </a:p>
        <a:p>
          <a:pPr marL="114300" marR="0">
            <a:lnSpc>
              <a:spcPct val="115000"/>
            </a:lnSpc>
            <a:spcBef>
              <a:spcPts val="0"/>
            </a:spcBef>
            <a:spcAft>
              <a:spcPts val="0"/>
            </a:spcAft>
          </a:pP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(No more than 43 of the 87 units can be distance</a:t>
          </a:r>
          <a:r>
            <a:rPr lang="en-US" sz="10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education</a:t>
          </a: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Units completed after first year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Additional units needed to graduate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year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semester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Minimum &amp; maximum units per semester	12-16</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i="1">
              <a:solidFill>
                <a:srgbClr val="000000"/>
              </a:solidFill>
              <a:effectLst/>
              <a:latin typeface="Calibri" panose="020F0502020204030204" pitchFamily="34" charset="0"/>
              <a:ea typeface="Calibri" panose="020F0502020204030204" pitchFamily="34" charset="0"/>
              <a:cs typeface="Calibri" panose="020F0502020204030204" pitchFamily="34" charset="0"/>
            </a:rPr>
            <a:t>Optional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summer enrollment average units	2-4</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i="1">
              <a:solidFill>
                <a:srgbClr val="000000"/>
              </a:solidFill>
              <a:effectLst/>
              <a:latin typeface="Calibri" panose="020F0502020204030204" pitchFamily="34" charset="0"/>
              <a:ea typeface="Calibri" panose="020F0502020204030204" pitchFamily="34" charset="0"/>
              <a:cs typeface="Calibri" panose="020F0502020204030204" pitchFamily="34" charset="0"/>
            </a:rPr>
            <a:t>Optional</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intersession enrollment average units	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600"/>
            </a:spcAft>
          </a:pPr>
          <a:r>
            <a:rPr lang="en-US" sz="1200">
              <a:solidFill>
                <a:srgbClr val="000000"/>
              </a:solidFill>
              <a:effectLst/>
              <a:latin typeface="Times New Roman" panose="02020603050405020304" pitchFamily="18"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190498</xdr:colOff>
      <xdr:row>2</xdr:row>
      <xdr:rowOff>85723</xdr:rowOff>
    </xdr:from>
    <xdr:to>
      <xdr:col>8</xdr:col>
      <xdr:colOff>140804</xdr:colOff>
      <xdr:row>21</xdr:row>
      <xdr:rowOff>33130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3569802" y="400462"/>
          <a:ext cx="2791241" cy="3566907"/>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rgbClr val="000000"/>
              </a:solidFill>
              <a:effectLst/>
              <a:latin typeface="Calibri" panose="020F0502020204030204" pitchFamily="34" charset="0"/>
              <a:ea typeface="Calibri" panose="020F0502020204030204" pitchFamily="34" charset="0"/>
              <a:cs typeface="Calibri" panose="020F0502020204030204" pitchFamily="34" charset="0"/>
            </a:rPr>
            <a:t>Required Courses After First Year</a:t>
          </a:r>
          <a:endParaRPr lang="en-US" sz="1100" u="none">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sym typeface="Wingdings" panose="05000000000000000000" pitchFamily="2" charset="2"/>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Constitutional Law (2D) (4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15000"/>
            </a:lnSpc>
            <a:spcBef>
              <a:spcPts val="0"/>
            </a:spcBef>
            <a:spcAft>
              <a:spcPts val="30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Ethical Lawyering (2D) (3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15000"/>
            </a:lnSpc>
            <a:spcBef>
              <a:spcPts val="0"/>
            </a:spcBef>
            <a:spcAft>
              <a:spcPts val="30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Evidence (2D) (4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15000"/>
            </a:lnSpc>
            <a:spcBef>
              <a:spcPts val="0"/>
            </a:spcBef>
            <a:spcAft>
              <a:spcPts val="30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Upper Division Writing Requirement (min. 2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15000"/>
            </a:lnSpc>
            <a:spcBef>
              <a:spcPts val="0"/>
            </a:spcBef>
            <a:spcAft>
              <a:spcPts val="30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Experiential Requirement (min.</a:t>
          </a: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6 units)*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600"/>
            </a:spcBef>
            <a:spcAft>
              <a:spcPts val="300"/>
            </a:spcAft>
          </a:pPr>
          <a:r>
            <a:rPr lang="en-US" sz="900">
              <a:solidFill>
                <a:srgbClr val="000000"/>
              </a:solidFill>
              <a:effectLst/>
              <a:latin typeface="Calibri" panose="020F0502020204030204" pitchFamily="34" charset="0"/>
              <a:ea typeface="Calibri" panose="020F0502020204030204" pitchFamily="34" charset="0"/>
              <a:cs typeface="Calibri" panose="020F0502020204030204" pitchFamily="34" charset="0"/>
            </a:rPr>
            <a:t>*A course used to satisfy the Upper Division Writing Requirement cannot be counted toward the Experiential Requirement, and a course used to satisfy the Experiential Requirement cannot be counted toward the Upper Division Writing Requirement.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8</xdr:col>
      <xdr:colOff>198783</xdr:colOff>
      <xdr:row>2</xdr:row>
      <xdr:rowOff>85723</xdr:rowOff>
    </xdr:from>
    <xdr:to>
      <xdr:col>10</xdr:col>
      <xdr:colOff>728869</xdr:colOff>
      <xdr:row>21</xdr:row>
      <xdr:rowOff>33130</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6419022" y="400462"/>
          <a:ext cx="2335695" cy="3566907"/>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Pro Bono Requirement</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40 pro bono hours must be completed prior to the last semester before graduation. After the first semester, students are eligible to earn up to 10 hours of pro bono credit during the time remaining in first year.</a:t>
          </a:r>
        </a:p>
        <a:p>
          <a:pPr marL="0" marR="0">
            <a:lnSpc>
              <a:spcPct val="115000"/>
            </a:lnSpc>
            <a:spcBef>
              <a:spcPts val="0"/>
            </a:spcBef>
            <a:spcAft>
              <a:spcPts val="300"/>
            </a:spcAft>
          </a:pPr>
          <a:r>
            <a:rPr lang="en-US" sz="900">
              <a:solidFill>
                <a:srgbClr val="000000"/>
              </a:solidFill>
              <a:effectLst/>
              <a:latin typeface="Calibri" panose="020F0502020204030204" pitchFamily="34" charset="0"/>
              <a:ea typeface="Calibri" panose="020F0502020204030204" pitchFamily="34" charset="0"/>
              <a:cs typeface="Calibri" panose="020F0502020204030204" pitchFamily="34" charset="0"/>
            </a:rPr>
            <a:t>*2-unit</a:t>
          </a:r>
          <a:r>
            <a:rPr lang="en-US" sz="9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offerings labelled as satisfying both experiential and pro bono can be counted towards both requirements.</a:t>
          </a:r>
          <a:endParaRPr lang="en-US" sz="9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280014</xdr:colOff>
      <xdr:row>12</xdr:row>
      <xdr:rowOff>51287</xdr:rowOff>
    </xdr:from>
    <xdr:to>
      <xdr:col>3</xdr:col>
      <xdr:colOff>849924</xdr:colOff>
      <xdr:row>18</xdr:row>
      <xdr:rowOff>139210</xdr:rowOff>
    </xdr:to>
    <xdr:sp macro="" textlink="$B$6">
      <xdr:nvSpPr>
        <xdr:cNvPr id="5" name="Text Box 2">
          <a:extLst>
            <a:ext uri="{FF2B5EF4-FFF2-40B4-BE49-F238E27FC236}">
              <a16:creationId xmlns:a16="http://schemas.microsoft.com/office/drawing/2014/main" id="{B4B5AB81-8D00-4443-8774-594B04129CAD}"/>
            </a:ext>
          </a:extLst>
        </xdr:cNvPr>
        <xdr:cNvSpPr txBox="1">
          <a:spLocks noChangeArrowheads="1"/>
        </xdr:cNvSpPr>
      </xdr:nvSpPr>
      <xdr:spPr bwMode="auto">
        <a:xfrm>
          <a:off x="2778495" y="2271345"/>
          <a:ext cx="569910" cy="1230923"/>
        </a:xfrm>
        <a:prstGeom prst="rect">
          <a:avLst/>
        </a:prstGeom>
        <a:noFill/>
        <a:ln w="25400">
          <a:noFill/>
          <a:miter lim="800000"/>
          <a:headEnd/>
          <a:tailEnd/>
        </a:ln>
      </xdr:spPr>
      <xdr:txBody>
        <a:bodyPr rot="0" vert="horz" wrap="square" lIns="91440" tIns="45720" rIns="91440" bIns="45720" anchor="t" anchorCtr="0" upright="1">
          <a:noAutofit/>
        </a:bodyPr>
        <a:lstStyle/>
        <a:p>
          <a:pPr marL="0" marR="0" algn="l">
            <a:lnSpc>
              <a:spcPct val="115000"/>
            </a:lnSpc>
            <a:spcBef>
              <a:spcPts val="0"/>
            </a:spcBef>
            <a:spcAft>
              <a:spcPts val="300"/>
            </a:spcAft>
          </a:pPr>
          <a:fld id="{447E9E5F-F16C-47B0-9C7D-A1328BB0C64C}" type="TxLink">
            <a:rPr lang="en-US" sz="1100" b="0" i="0" u="none" strike="noStrike">
              <a:solidFill>
                <a:srgbClr val="000000"/>
              </a:solidFill>
              <a:effectLst/>
              <a:latin typeface="Calibri"/>
              <a:ea typeface="Calibri"/>
              <a:cs typeface="Calibri"/>
            </a:rPr>
            <a:pPr marL="0" marR="0" algn="l">
              <a:lnSpc>
                <a:spcPct val="115000"/>
              </a:lnSpc>
              <a:spcBef>
                <a:spcPts val="0"/>
              </a:spcBef>
              <a:spcAft>
                <a:spcPts val="300"/>
              </a:spcAft>
            </a:pPr>
            <a:t>28
59
29-30
14-15</a:t>
          </a:fld>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97"/>
  <sheetViews>
    <sheetView tabSelected="1" view="pageLayout" zoomScale="145" zoomScaleNormal="145" zoomScalePageLayoutView="145" workbookViewId="0">
      <selection activeCell="F1" sqref="F1:G1"/>
    </sheetView>
  </sheetViews>
  <sheetFormatPr defaultRowHeight="15" x14ac:dyDescent="0.25"/>
  <cols>
    <col min="2" max="2" width="13.28515625" bestFit="1" customWidth="1"/>
    <col min="3" max="4" width="12.42578125" customWidth="1"/>
    <col min="5" max="5" width="11" customWidth="1"/>
    <col min="6" max="6" width="2.5703125" customWidth="1"/>
    <col min="7" max="7" width="17" customWidth="1"/>
    <col min="8" max="8" width="9.140625" style="1"/>
    <col min="9" max="9" width="9.5703125" style="1" customWidth="1"/>
    <col min="10" max="10" width="15.5703125" style="1" customWidth="1"/>
    <col min="11" max="11" width="11" style="1" customWidth="1"/>
    <col min="12" max="16" width="9.140625" hidden="1" customWidth="1"/>
    <col min="17" max="17" width="0" hidden="1" customWidth="1"/>
  </cols>
  <sheetData>
    <row r="1" spans="1:10" ht="15.75" thickBot="1" x14ac:dyDescent="0.3">
      <c r="A1" s="12" t="s">
        <v>14</v>
      </c>
      <c r="B1" s="35"/>
      <c r="C1" s="35"/>
      <c r="E1" s="12" t="s">
        <v>52</v>
      </c>
      <c r="F1" s="42" t="s">
        <v>54</v>
      </c>
      <c r="G1" s="42"/>
      <c r="H1" s="12" t="s">
        <v>15</v>
      </c>
      <c r="I1" s="35"/>
      <c r="J1" s="35"/>
    </row>
    <row r="2" spans="1:10" ht="9" customHeight="1" x14ac:dyDescent="0.25"/>
    <row r="6" spans="1:10" x14ac:dyDescent="0.25">
      <c r="B6" t="str" cm="1">
        <f t="array" ref="B6">_xlfn.IFS($F$1=Sheet3!$A$1,Sheet3!$B$1,$F$1=Sheet3!$A$2,Sheet3!$B$2)</f>
        <v>28
59
29-30
14-15</v>
      </c>
    </row>
    <row r="23" spans="1:11" x14ac:dyDescent="0.25">
      <c r="A23" s="20" t="s">
        <v>45</v>
      </c>
      <c r="B23" s="20"/>
      <c r="C23" s="20"/>
      <c r="D23" s="20"/>
      <c r="E23" s="20"/>
      <c r="F23" s="20"/>
      <c r="G23" s="20"/>
      <c r="H23" s="20"/>
      <c r="I23" s="20"/>
      <c r="J23" s="20"/>
      <c r="K23" s="20"/>
    </row>
    <row r="24" spans="1:11" x14ac:dyDescent="0.25">
      <c r="A24" s="20"/>
      <c r="B24" s="20"/>
      <c r="C24" s="20"/>
      <c r="D24" s="20"/>
      <c r="E24" s="20"/>
      <c r="F24" s="20"/>
      <c r="G24" s="20"/>
      <c r="H24" s="20"/>
      <c r="I24" s="20"/>
      <c r="J24" s="20"/>
      <c r="K24" s="20"/>
    </row>
    <row r="25" spans="1:11" x14ac:dyDescent="0.25">
      <c r="A25" s="20"/>
      <c r="B25" s="20"/>
      <c r="C25" s="20"/>
      <c r="D25" s="20"/>
      <c r="E25" s="20"/>
      <c r="F25" s="20"/>
      <c r="G25" s="20"/>
      <c r="H25" s="20"/>
      <c r="I25" s="20"/>
      <c r="J25" s="20"/>
      <c r="K25" s="20"/>
    </row>
    <row r="26" spans="1:11" x14ac:dyDescent="0.25">
      <c r="A26" s="20"/>
      <c r="B26" s="20"/>
      <c r="C26" s="20"/>
      <c r="D26" s="20"/>
      <c r="E26" s="20"/>
      <c r="F26" s="20"/>
      <c r="G26" s="20"/>
      <c r="H26" s="20"/>
      <c r="I26" s="20"/>
      <c r="J26" s="20"/>
      <c r="K26" s="20"/>
    </row>
    <row r="27" spans="1:11" ht="6" customHeight="1" x14ac:dyDescent="0.25"/>
    <row r="28" spans="1:11" ht="18.75" x14ac:dyDescent="0.3">
      <c r="A28" s="31" t="s">
        <v>24</v>
      </c>
      <c r="B28" s="32"/>
      <c r="C28" s="32"/>
      <c r="D28" s="32"/>
      <c r="E28" s="32"/>
      <c r="F28" s="32"/>
      <c r="G28" s="32"/>
      <c r="H28" s="32"/>
      <c r="I28" s="32"/>
      <c r="J28" s="32"/>
      <c r="K28" s="32"/>
    </row>
    <row r="29" spans="1:11" ht="5.25" customHeight="1" thickBot="1" x14ac:dyDescent="0.3"/>
    <row r="30" spans="1:11" ht="15" customHeight="1" thickBot="1" x14ac:dyDescent="0.3">
      <c r="C30" s="41" t="s">
        <v>51</v>
      </c>
      <c r="D30" s="41"/>
      <c r="E30" s="37"/>
      <c r="F30" s="37"/>
      <c r="G30" s="37"/>
      <c r="H30" s="1" t="s">
        <v>46</v>
      </c>
    </row>
    <row r="31" spans="1:11" ht="7.5" customHeight="1" thickBot="1" x14ac:dyDescent="0.3">
      <c r="E31" s="13"/>
      <c r="F31" s="13"/>
      <c r="G31" s="14"/>
    </row>
    <row r="32" spans="1:11" ht="12.75" customHeight="1" thickBot="1" x14ac:dyDescent="0.3">
      <c r="C32" s="36" t="s">
        <v>47</v>
      </c>
      <c r="D32" s="36"/>
      <c r="E32" s="37"/>
      <c r="F32" s="37"/>
      <c r="G32" s="37"/>
      <c r="H32" s="15" t="s">
        <v>50</v>
      </c>
    </row>
    <row r="33" spans="1:16" ht="9.75" customHeight="1" x14ac:dyDescent="0.25"/>
    <row r="34" spans="1:16" ht="18.75" x14ac:dyDescent="0.3">
      <c r="A34" s="33" t="s">
        <v>26</v>
      </c>
      <c r="B34" s="34"/>
      <c r="C34" s="34"/>
      <c r="D34" s="34"/>
      <c r="E34" s="34"/>
      <c r="F34" s="34"/>
      <c r="G34" s="34"/>
      <c r="H34" s="34"/>
      <c r="I34" s="34"/>
      <c r="J34" s="34"/>
      <c r="K34" s="34"/>
    </row>
    <row r="35" spans="1:16" ht="5.25" customHeight="1" x14ac:dyDescent="0.25"/>
    <row r="36" spans="1:16" s="2" customFormat="1" ht="25.5" x14ac:dyDescent="0.25">
      <c r="A36" s="3" t="s">
        <v>0</v>
      </c>
      <c r="B36" s="3" t="s">
        <v>1</v>
      </c>
      <c r="C36" s="21" t="s">
        <v>2</v>
      </c>
      <c r="D36" s="23"/>
      <c r="E36" s="3" t="s">
        <v>3</v>
      </c>
      <c r="F36" s="21" t="s">
        <v>4</v>
      </c>
      <c r="G36" s="23"/>
      <c r="H36" s="3" t="s">
        <v>5</v>
      </c>
      <c r="I36" s="4" t="s">
        <v>8</v>
      </c>
      <c r="J36" s="4" t="s">
        <v>11</v>
      </c>
      <c r="K36" s="4" t="s">
        <v>48</v>
      </c>
      <c r="N36" s="2" t="s">
        <v>6</v>
      </c>
      <c r="O36" s="2" t="s">
        <v>8</v>
      </c>
      <c r="P36" s="2" t="s">
        <v>48</v>
      </c>
    </row>
    <row r="37" spans="1:16" x14ac:dyDescent="0.25">
      <c r="A37" s="8"/>
      <c r="B37" s="9"/>
      <c r="C37" s="17"/>
      <c r="D37" s="19"/>
      <c r="E37" s="8"/>
      <c r="F37" s="17"/>
      <c r="G37" s="19"/>
      <c r="H37" s="8"/>
      <c r="I37" s="8"/>
      <c r="J37" s="8"/>
      <c r="K37" s="8"/>
      <c r="N37">
        <f t="shared" ref="N37:N40" si="0">IF($J37="Experiential",$H37,0)</f>
        <v>0</v>
      </c>
      <c r="O37">
        <f t="shared" ref="O37:O40" si="1">IF($I37="Yes",$H37,0)</f>
        <v>0</v>
      </c>
      <c r="P37">
        <f>IF($K37="Yes",$H37,0)</f>
        <v>0</v>
      </c>
    </row>
    <row r="38" spans="1:16" x14ac:dyDescent="0.25">
      <c r="A38" s="8"/>
      <c r="B38" s="9"/>
      <c r="C38" s="17"/>
      <c r="D38" s="19"/>
      <c r="E38" s="8"/>
      <c r="F38" s="17"/>
      <c r="G38" s="19"/>
      <c r="H38" s="8"/>
      <c r="I38" s="8"/>
      <c r="J38" s="8"/>
      <c r="K38" s="8"/>
      <c r="N38">
        <f t="shared" si="0"/>
        <v>0</v>
      </c>
      <c r="O38">
        <f t="shared" si="1"/>
        <v>0</v>
      </c>
      <c r="P38">
        <f t="shared" ref="P38:P40" si="2">IF($K38="Yes",$H38,0)</f>
        <v>0</v>
      </c>
    </row>
    <row r="39" spans="1:16" x14ac:dyDescent="0.25">
      <c r="A39" s="8"/>
      <c r="B39" s="9"/>
      <c r="C39" s="17"/>
      <c r="D39" s="19"/>
      <c r="E39" s="8"/>
      <c r="F39" s="17"/>
      <c r="G39" s="19"/>
      <c r="H39" s="8"/>
      <c r="I39" s="8"/>
      <c r="J39" s="8"/>
      <c r="K39" s="8"/>
      <c r="N39">
        <f t="shared" si="0"/>
        <v>0</v>
      </c>
      <c r="O39">
        <f t="shared" si="1"/>
        <v>0</v>
      </c>
      <c r="P39">
        <f t="shared" si="2"/>
        <v>0</v>
      </c>
    </row>
    <row r="40" spans="1:16" x14ac:dyDescent="0.25">
      <c r="A40" s="8"/>
      <c r="B40" s="9"/>
      <c r="C40" s="17"/>
      <c r="D40" s="19"/>
      <c r="E40" s="8"/>
      <c r="F40" s="17"/>
      <c r="G40" s="19"/>
      <c r="H40" s="8"/>
      <c r="I40" s="8"/>
      <c r="J40" s="8"/>
      <c r="K40" s="8"/>
      <c r="N40">
        <f t="shared" si="0"/>
        <v>0</v>
      </c>
      <c r="O40">
        <f t="shared" si="1"/>
        <v>0</v>
      </c>
      <c r="P40">
        <f t="shared" si="2"/>
        <v>0</v>
      </c>
    </row>
    <row r="41" spans="1:16" ht="4.5" customHeight="1" x14ac:dyDescent="0.25">
      <c r="H41"/>
      <c r="I41"/>
      <c r="J41"/>
      <c r="K41"/>
    </row>
    <row r="42" spans="1:16" x14ac:dyDescent="0.25">
      <c r="E42" s="25" t="s">
        <v>41</v>
      </c>
      <c r="F42" s="25"/>
      <c r="G42" s="25"/>
      <c r="H42" s="5">
        <f>SUM(H37:H40)</f>
        <v>0</v>
      </c>
      <c r="N42">
        <f>SUM(N37:N40)</f>
        <v>0</v>
      </c>
      <c r="O42">
        <f>SUM(O37:O40)</f>
        <v>0</v>
      </c>
      <c r="P42">
        <f>SUM(P37:P40)</f>
        <v>0</v>
      </c>
    </row>
    <row r="43" spans="1:16" ht="15.75" x14ac:dyDescent="0.25">
      <c r="E43" s="26" t="s">
        <v>17</v>
      </c>
      <c r="F43" s="26"/>
      <c r="G43" s="26"/>
      <c r="H43" s="6">
        <f>$E$30+$H$42</f>
        <v>0</v>
      </c>
    </row>
    <row r="44" spans="1:16" x14ac:dyDescent="0.25">
      <c r="E44" s="27" t="s">
        <v>13</v>
      </c>
      <c r="F44" s="27"/>
      <c r="G44" s="27"/>
      <c r="H44" s="7">
        <f>N42</f>
        <v>0</v>
      </c>
    </row>
    <row r="45" spans="1:16" x14ac:dyDescent="0.25">
      <c r="E45" s="27" t="s">
        <v>16</v>
      </c>
      <c r="F45" s="27"/>
      <c r="G45" s="27"/>
      <c r="H45" s="7">
        <f>H43-O42</f>
        <v>0</v>
      </c>
    </row>
    <row r="46" spans="1:16" x14ac:dyDescent="0.25">
      <c r="E46" s="27" t="s">
        <v>25</v>
      </c>
      <c r="F46" s="27"/>
      <c r="G46" s="27"/>
      <c r="H46" s="7">
        <f>H43-P42-E32</f>
        <v>0</v>
      </c>
    </row>
    <row r="47" spans="1:16" ht="9.75" customHeight="1" x14ac:dyDescent="0.25"/>
    <row r="48" spans="1:16" ht="18.75" x14ac:dyDescent="0.3">
      <c r="A48" s="31" t="s">
        <v>18</v>
      </c>
      <c r="B48" s="32"/>
      <c r="C48" s="32"/>
      <c r="D48" s="32"/>
      <c r="E48" s="32"/>
      <c r="F48" s="32"/>
      <c r="G48" s="32"/>
      <c r="H48" s="32"/>
      <c r="I48" s="32"/>
      <c r="J48" s="32"/>
      <c r="K48" s="32"/>
    </row>
    <row r="49" spans="1:16" ht="5.25" customHeight="1" x14ac:dyDescent="0.25"/>
    <row r="50" spans="1:16" ht="25.5" x14ac:dyDescent="0.25">
      <c r="A50" s="3" t="s">
        <v>0</v>
      </c>
      <c r="B50" s="3" t="s">
        <v>1</v>
      </c>
      <c r="C50" s="21" t="s">
        <v>2</v>
      </c>
      <c r="D50" s="23"/>
      <c r="E50" s="3" t="s">
        <v>3</v>
      </c>
      <c r="F50" s="21" t="s">
        <v>4</v>
      </c>
      <c r="G50" s="23" t="s">
        <v>4</v>
      </c>
      <c r="H50" s="3" t="s">
        <v>5</v>
      </c>
      <c r="I50" s="4" t="s">
        <v>8</v>
      </c>
      <c r="J50" s="4" t="s">
        <v>11</v>
      </c>
      <c r="K50" s="4" t="s">
        <v>48</v>
      </c>
      <c r="M50" s="2"/>
      <c r="N50" s="2" t="s">
        <v>6</v>
      </c>
      <c r="O50" s="2" t="s">
        <v>8</v>
      </c>
      <c r="P50" s="2" t="s">
        <v>48</v>
      </c>
    </row>
    <row r="51" spans="1:16" x14ac:dyDescent="0.25">
      <c r="A51" s="8"/>
      <c r="B51" s="9"/>
      <c r="C51" s="17"/>
      <c r="D51" s="19"/>
      <c r="E51" s="8"/>
      <c r="F51" s="17"/>
      <c r="G51" s="19"/>
      <c r="H51" s="8"/>
      <c r="I51" s="8"/>
      <c r="J51" s="8"/>
      <c r="K51" s="8"/>
      <c r="N51">
        <f>IF($J51="Experiential",$H51,0)</f>
        <v>0</v>
      </c>
      <c r="O51">
        <f>IF($I51="Yes",$H51,0)</f>
        <v>0</v>
      </c>
      <c r="P51">
        <f>IF($K51="Yes",$H51,0)</f>
        <v>0</v>
      </c>
    </row>
    <row r="52" spans="1:16" x14ac:dyDescent="0.25">
      <c r="A52" s="8"/>
      <c r="B52" s="9"/>
      <c r="C52" s="17"/>
      <c r="D52" s="19"/>
      <c r="E52" s="8"/>
      <c r="F52" s="17"/>
      <c r="G52" s="19"/>
      <c r="H52" s="8"/>
      <c r="I52" s="8"/>
      <c r="J52" s="8"/>
      <c r="K52" s="8"/>
      <c r="N52">
        <f>IF($J52="Experiential",$H52,0)</f>
        <v>0</v>
      </c>
      <c r="O52">
        <f>IF($I52="Yes",$H52,0)</f>
        <v>0</v>
      </c>
      <c r="P52">
        <f t="shared" ref="P52:P59" si="3">IF($K52="Yes",$H52,0)</f>
        <v>0</v>
      </c>
    </row>
    <row r="53" spans="1:16" x14ac:dyDescent="0.25">
      <c r="A53" s="8"/>
      <c r="B53" s="9"/>
      <c r="C53" s="17"/>
      <c r="D53" s="19"/>
      <c r="E53" s="8"/>
      <c r="F53" s="17"/>
      <c r="G53" s="19"/>
      <c r="H53" s="8"/>
      <c r="I53" s="8"/>
      <c r="J53" s="8"/>
      <c r="K53" s="8"/>
      <c r="N53">
        <f>IF($J53="Experiential",$H53,0)</f>
        <v>0</v>
      </c>
      <c r="O53">
        <f>IF($I53="Yes",$H53,0)</f>
        <v>0</v>
      </c>
      <c r="P53">
        <f t="shared" si="3"/>
        <v>0</v>
      </c>
    </row>
    <row r="54" spans="1:16" x14ac:dyDescent="0.25">
      <c r="A54" s="8"/>
      <c r="B54" s="9"/>
      <c r="C54" s="17"/>
      <c r="D54" s="19"/>
      <c r="E54" s="8"/>
      <c r="F54" s="17"/>
      <c r="G54" s="19"/>
      <c r="H54" s="8"/>
      <c r="I54" s="8"/>
      <c r="J54" s="8"/>
      <c r="K54" s="8"/>
      <c r="N54">
        <f>IF($J54="Experiential",$H54,0)</f>
        <v>0</v>
      </c>
      <c r="O54">
        <f>IF($I54="Yes",$H54,0)</f>
        <v>0</v>
      </c>
      <c r="P54">
        <f t="shared" si="3"/>
        <v>0</v>
      </c>
    </row>
    <row r="55" spans="1:16" x14ac:dyDescent="0.25">
      <c r="A55" s="8"/>
      <c r="B55" s="9"/>
      <c r="C55" s="17"/>
      <c r="D55" s="19"/>
      <c r="E55" s="8"/>
      <c r="F55" s="17"/>
      <c r="G55" s="19"/>
      <c r="H55" s="8"/>
      <c r="I55" s="8"/>
      <c r="J55" s="8"/>
      <c r="K55" s="8"/>
      <c r="N55">
        <f t="shared" ref="N55:N56" si="4">IF($J55="Experiential",$H55,0)</f>
        <v>0</v>
      </c>
      <c r="O55">
        <f t="shared" ref="O55:O56" si="5">IF($I55="Yes",$H55,0)</f>
        <v>0</v>
      </c>
      <c r="P55">
        <f t="shared" si="3"/>
        <v>0</v>
      </c>
    </row>
    <row r="56" spans="1:16" x14ac:dyDescent="0.25">
      <c r="A56" s="8"/>
      <c r="B56" s="9"/>
      <c r="C56" s="17"/>
      <c r="D56" s="19"/>
      <c r="E56" s="8"/>
      <c r="F56" s="17"/>
      <c r="G56" s="19"/>
      <c r="H56" s="8"/>
      <c r="I56" s="8"/>
      <c r="J56" s="8"/>
      <c r="K56" s="8"/>
      <c r="N56">
        <f t="shared" si="4"/>
        <v>0</v>
      </c>
      <c r="O56">
        <f t="shared" si="5"/>
        <v>0</v>
      </c>
      <c r="P56">
        <f t="shared" si="3"/>
        <v>0</v>
      </c>
    </row>
    <row r="57" spans="1:16" x14ac:dyDescent="0.25">
      <c r="A57" s="8"/>
      <c r="B57" s="9"/>
      <c r="C57" s="17"/>
      <c r="D57" s="19"/>
      <c r="E57" s="8"/>
      <c r="F57" s="17"/>
      <c r="G57" s="19"/>
      <c r="H57" s="8"/>
      <c r="I57" s="8"/>
      <c r="J57" s="8"/>
      <c r="K57" s="8"/>
      <c r="N57">
        <f>IF($J57="Experiential",$H57,0)</f>
        <v>0</v>
      </c>
      <c r="O57">
        <f>IF($I57="Yes",$H57,0)</f>
        <v>0</v>
      </c>
      <c r="P57">
        <f t="shared" si="3"/>
        <v>0</v>
      </c>
    </row>
    <row r="58" spans="1:16" x14ac:dyDescent="0.25">
      <c r="A58" s="8"/>
      <c r="B58" s="9"/>
      <c r="C58" s="17"/>
      <c r="D58" s="19"/>
      <c r="E58" s="8"/>
      <c r="F58" s="17"/>
      <c r="G58" s="19"/>
      <c r="H58" s="8"/>
      <c r="I58" s="8"/>
      <c r="J58" s="8"/>
      <c r="K58" s="8"/>
      <c r="N58">
        <f>IF($J58="Experiential",$H58,0)</f>
        <v>0</v>
      </c>
      <c r="O58">
        <f>IF($I58="Yes",$H58,0)</f>
        <v>0</v>
      </c>
      <c r="P58">
        <f t="shared" si="3"/>
        <v>0</v>
      </c>
    </row>
    <row r="59" spans="1:16" x14ac:dyDescent="0.25">
      <c r="A59" s="8"/>
      <c r="B59" s="9"/>
      <c r="C59" s="17"/>
      <c r="D59" s="19"/>
      <c r="E59" s="8"/>
      <c r="F59" s="17"/>
      <c r="G59" s="19"/>
      <c r="H59" s="8"/>
      <c r="I59" s="8"/>
      <c r="J59" s="8"/>
      <c r="K59" s="8"/>
      <c r="N59">
        <f>IF($J59="Experiential",$H59,0)</f>
        <v>0</v>
      </c>
      <c r="O59">
        <f>IF($I59="Yes",$H59,0)</f>
        <v>0</v>
      </c>
      <c r="P59">
        <f t="shared" si="3"/>
        <v>0</v>
      </c>
    </row>
    <row r="60" spans="1:16" ht="4.5" customHeight="1" x14ac:dyDescent="0.25">
      <c r="H60"/>
      <c r="I60"/>
      <c r="J60"/>
      <c r="K60"/>
    </row>
    <row r="61" spans="1:16" x14ac:dyDescent="0.25">
      <c r="E61" s="25" t="s">
        <v>19</v>
      </c>
      <c r="F61" s="25"/>
      <c r="G61" s="25"/>
      <c r="H61" s="5">
        <f>SUM(H51:H59)</f>
        <v>0</v>
      </c>
      <c r="N61">
        <f>SUM(N51:N59)+N42</f>
        <v>0</v>
      </c>
      <c r="O61">
        <f>SUM(O51:O59)+O42</f>
        <v>0</v>
      </c>
      <c r="P61">
        <f>SUM(P51:P59)+P42</f>
        <v>0</v>
      </c>
    </row>
    <row r="62" spans="1:16" ht="15.75" x14ac:dyDescent="0.25">
      <c r="E62" s="26" t="s">
        <v>17</v>
      </c>
      <c r="F62" s="26"/>
      <c r="G62" s="26"/>
      <c r="H62" s="6">
        <f>$E$30+$H$42+$H$61</f>
        <v>0</v>
      </c>
    </row>
    <row r="63" spans="1:16" x14ac:dyDescent="0.25">
      <c r="E63" s="27" t="s">
        <v>13</v>
      </c>
      <c r="F63" s="27"/>
      <c r="G63" s="27"/>
      <c r="H63" s="7">
        <f>N61</f>
        <v>0</v>
      </c>
    </row>
    <row r="64" spans="1:16" x14ac:dyDescent="0.25">
      <c r="E64" s="27" t="s">
        <v>16</v>
      </c>
      <c r="F64" s="27"/>
      <c r="G64" s="27"/>
      <c r="H64" s="7">
        <f>H62-O61</f>
        <v>0</v>
      </c>
    </row>
    <row r="65" spans="1:16" x14ac:dyDescent="0.25">
      <c r="E65" s="27" t="s">
        <v>25</v>
      </c>
      <c r="F65" s="27"/>
      <c r="G65" s="27"/>
      <c r="H65" s="7">
        <f>H62-P61-E32</f>
        <v>0</v>
      </c>
    </row>
    <row r="66" spans="1:16" x14ac:dyDescent="0.25">
      <c r="E66" s="1"/>
      <c r="F66" s="1"/>
      <c r="G66" s="1"/>
    </row>
    <row r="67" spans="1:16" ht="18.75" x14ac:dyDescent="0.3">
      <c r="A67" s="33" t="s">
        <v>35</v>
      </c>
      <c r="B67" s="34"/>
      <c r="C67" s="34"/>
      <c r="D67" s="34"/>
      <c r="E67" s="34"/>
      <c r="F67" s="34"/>
      <c r="G67" s="34"/>
      <c r="H67" s="34"/>
      <c r="I67" s="34"/>
      <c r="J67" s="34"/>
      <c r="K67" s="34"/>
    </row>
    <row r="68" spans="1:16" ht="5.25" customHeight="1" x14ac:dyDescent="0.25"/>
    <row r="69" spans="1:16" s="2" customFormat="1" ht="25.5" x14ac:dyDescent="0.25">
      <c r="A69" s="3" t="s">
        <v>0</v>
      </c>
      <c r="B69" s="3" t="s">
        <v>1</v>
      </c>
      <c r="C69" s="21" t="s">
        <v>2</v>
      </c>
      <c r="D69" s="23"/>
      <c r="E69" s="3" t="s">
        <v>3</v>
      </c>
      <c r="F69" s="21" t="s">
        <v>4</v>
      </c>
      <c r="G69" s="23"/>
      <c r="H69" s="3" t="s">
        <v>5</v>
      </c>
      <c r="I69" s="4" t="s">
        <v>8</v>
      </c>
      <c r="J69" s="4" t="s">
        <v>11</v>
      </c>
      <c r="K69" s="4" t="s">
        <v>48</v>
      </c>
      <c r="N69" s="2" t="s">
        <v>6</v>
      </c>
      <c r="O69" s="2" t="s">
        <v>8</v>
      </c>
      <c r="P69" s="2" t="s">
        <v>48</v>
      </c>
    </row>
    <row r="70" spans="1:16" x14ac:dyDescent="0.25">
      <c r="A70" s="8"/>
      <c r="B70" s="9"/>
      <c r="C70" s="17"/>
      <c r="D70" s="19"/>
      <c r="E70" s="8"/>
      <c r="F70" s="17"/>
      <c r="G70" s="19"/>
      <c r="H70" s="8"/>
      <c r="I70" s="8"/>
      <c r="J70" s="8"/>
      <c r="K70" s="8"/>
      <c r="N70">
        <f>IF($J70="Experiential",$H70,0)</f>
        <v>0</v>
      </c>
      <c r="O70">
        <f>IF($I70="Yes",$H70,0)</f>
        <v>0</v>
      </c>
      <c r="P70">
        <f>IF($K70="Yes",$H70,0)</f>
        <v>0</v>
      </c>
    </row>
    <row r="71" spans="1:16" x14ac:dyDescent="0.25">
      <c r="A71" s="8"/>
      <c r="B71" s="9"/>
      <c r="C71" s="17"/>
      <c r="D71" s="19"/>
      <c r="E71" s="8"/>
      <c r="F71" s="17"/>
      <c r="G71" s="19"/>
      <c r="H71" s="8"/>
      <c r="I71" s="8"/>
      <c r="J71" s="8"/>
      <c r="K71" s="8"/>
      <c r="N71">
        <f>IF($J71="Experiential",$H71,0)</f>
        <v>0</v>
      </c>
      <c r="O71">
        <f>IF($I71="Yes",$H71,0)</f>
        <v>0</v>
      </c>
      <c r="P71">
        <f t="shared" ref="P71" si="6">IF($K71="Yes",$H71,0)</f>
        <v>0</v>
      </c>
    </row>
    <row r="72" spans="1:16" ht="4.5" customHeight="1" x14ac:dyDescent="0.25">
      <c r="H72"/>
      <c r="I72"/>
      <c r="J72"/>
      <c r="K72"/>
    </row>
    <row r="73" spans="1:16" x14ac:dyDescent="0.25">
      <c r="E73" s="25" t="s">
        <v>37</v>
      </c>
      <c r="F73" s="25"/>
      <c r="G73" s="25"/>
      <c r="H73" s="5">
        <f>SUM(H70:H71)</f>
        <v>0</v>
      </c>
      <c r="N73">
        <f>SUM(N70:N71)+N61</f>
        <v>0</v>
      </c>
      <c r="O73">
        <f>SUM(O70:O71)+O61</f>
        <v>0</v>
      </c>
      <c r="P73">
        <f>SUM(P70:P71)+P61</f>
        <v>0</v>
      </c>
    </row>
    <row r="74" spans="1:16" ht="15.75" x14ac:dyDescent="0.25">
      <c r="E74" s="26" t="s">
        <v>17</v>
      </c>
      <c r="F74" s="26"/>
      <c r="G74" s="26"/>
      <c r="H74" s="6">
        <f>$E$30+$H$42+$H$61</f>
        <v>0</v>
      </c>
    </row>
    <row r="75" spans="1:16" x14ac:dyDescent="0.25">
      <c r="E75" s="27" t="s">
        <v>13</v>
      </c>
      <c r="F75" s="27"/>
      <c r="G75" s="27"/>
      <c r="H75" s="7">
        <f>N73</f>
        <v>0</v>
      </c>
    </row>
    <row r="76" spans="1:16" x14ac:dyDescent="0.25">
      <c r="E76" s="27" t="s">
        <v>16</v>
      </c>
      <c r="F76" s="27"/>
      <c r="G76" s="27"/>
      <c r="H76" s="7">
        <f>H74-O73</f>
        <v>0</v>
      </c>
    </row>
    <row r="77" spans="1:16" x14ac:dyDescent="0.25">
      <c r="E77" s="27" t="s">
        <v>25</v>
      </c>
      <c r="F77" s="27"/>
      <c r="G77" s="27"/>
      <c r="H77" s="7">
        <f>H74-P73-E32</f>
        <v>0</v>
      </c>
    </row>
    <row r="79" spans="1:16" ht="18.75" x14ac:dyDescent="0.3">
      <c r="A79" s="31" t="s">
        <v>20</v>
      </c>
      <c r="B79" s="31"/>
      <c r="C79" s="31"/>
      <c r="D79" s="31"/>
      <c r="E79" s="31"/>
      <c r="F79" s="31"/>
      <c r="G79" s="31"/>
      <c r="H79" s="31"/>
      <c r="I79" s="31"/>
      <c r="J79" s="31"/>
      <c r="K79" s="31"/>
    </row>
    <row r="80" spans="1:16" ht="5.25" customHeight="1" x14ac:dyDescent="0.25"/>
    <row r="81" spans="1:16" ht="25.5" x14ac:dyDescent="0.25">
      <c r="A81" s="3" t="s">
        <v>0</v>
      </c>
      <c r="B81" s="3" t="s">
        <v>1</v>
      </c>
      <c r="C81" s="21" t="s">
        <v>2</v>
      </c>
      <c r="D81" s="23"/>
      <c r="E81" s="3" t="s">
        <v>3</v>
      </c>
      <c r="F81" s="21" t="s">
        <v>4</v>
      </c>
      <c r="G81" s="23"/>
      <c r="H81" s="3" t="s">
        <v>5</v>
      </c>
      <c r="I81" s="4" t="s">
        <v>8</v>
      </c>
      <c r="J81" s="4" t="s">
        <v>11</v>
      </c>
      <c r="K81" s="4" t="s">
        <v>48</v>
      </c>
      <c r="M81" s="2"/>
      <c r="N81" s="2" t="s">
        <v>6</v>
      </c>
      <c r="O81" s="2" t="s">
        <v>8</v>
      </c>
      <c r="P81" s="2" t="s">
        <v>48</v>
      </c>
    </row>
    <row r="82" spans="1:16" x14ac:dyDescent="0.25">
      <c r="A82" s="8"/>
      <c r="B82" s="9"/>
      <c r="C82" s="17"/>
      <c r="D82" s="19"/>
      <c r="E82" s="8"/>
      <c r="F82" s="17"/>
      <c r="G82" s="19"/>
      <c r="H82" s="8"/>
      <c r="I82" s="8"/>
      <c r="J82" s="8"/>
      <c r="K82" s="8"/>
      <c r="N82">
        <f>IF($J82="Experiential",$H82,0)</f>
        <v>0</v>
      </c>
      <c r="O82">
        <f>IF($I82="Yes",$H82,0)</f>
        <v>0</v>
      </c>
      <c r="P82">
        <f>IF($K82="Yes",$H82,0)</f>
        <v>0</v>
      </c>
    </row>
    <row r="83" spans="1:16" x14ac:dyDescent="0.25">
      <c r="A83" s="8"/>
      <c r="B83" s="9"/>
      <c r="C83" s="17"/>
      <c r="D83" s="19"/>
      <c r="E83" s="8"/>
      <c r="F83" s="17"/>
      <c r="G83" s="19"/>
      <c r="H83" s="8"/>
      <c r="I83" s="8"/>
      <c r="J83" s="8"/>
      <c r="K83" s="8"/>
      <c r="N83">
        <f>IF($J83="Experiential",$H83,0)</f>
        <v>0</v>
      </c>
      <c r="O83">
        <f>IF($I83="Yes",$H83,0)</f>
        <v>0</v>
      </c>
      <c r="P83">
        <f t="shared" ref="P83:P90" si="7">IF($K83="Yes",$H83,0)</f>
        <v>0</v>
      </c>
    </row>
    <row r="84" spans="1:16" x14ac:dyDescent="0.25">
      <c r="A84" s="8"/>
      <c r="B84" s="9"/>
      <c r="C84" s="17"/>
      <c r="D84" s="19"/>
      <c r="E84" s="8"/>
      <c r="F84" s="17"/>
      <c r="G84" s="19"/>
      <c r="H84" s="8"/>
      <c r="I84" s="8"/>
      <c r="J84" s="8"/>
      <c r="K84" s="8"/>
      <c r="N84">
        <f>IF($J84="Experiential",$H84,0)</f>
        <v>0</v>
      </c>
      <c r="O84">
        <f>IF($I84="Yes",$H84,0)</f>
        <v>0</v>
      </c>
      <c r="P84">
        <f t="shared" si="7"/>
        <v>0</v>
      </c>
    </row>
    <row r="85" spans="1:16" x14ac:dyDescent="0.25">
      <c r="A85" s="8"/>
      <c r="B85" s="9"/>
      <c r="C85" s="17"/>
      <c r="D85" s="19"/>
      <c r="E85" s="8"/>
      <c r="F85" s="17"/>
      <c r="G85" s="19"/>
      <c r="H85" s="8"/>
      <c r="I85" s="8"/>
      <c r="J85" s="8"/>
      <c r="K85" s="8"/>
      <c r="N85">
        <f>IF($J85="Experiential",$H85,0)</f>
        <v>0</v>
      </c>
      <c r="O85">
        <f>IF($I85="Yes",$H85,0)</f>
        <v>0</v>
      </c>
      <c r="P85">
        <f t="shared" si="7"/>
        <v>0</v>
      </c>
    </row>
    <row r="86" spans="1:16" x14ac:dyDescent="0.25">
      <c r="A86" s="8"/>
      <c r="B86" s="9"/>
      <c r="C86" s="17"/>
      <c r="D86" s="19"/>
      <c r="E86" s="8"/>
      <c r="F86" s="17"/>
      <c r="G86" s="19"/>
      <c r="H86" s="8"/>
      <c r="I86" s="8"/>
      <c r="J86" s="8"/>
      <c r="K86" s="8"/>
      <c r="N86">
        <f t="shared" ref="N86:N87" si="8">IF($J86="Experiential",$H86,0)</f>
        <v>0</v>
      </c>
      <c r="O86">
        <f t="shared" ref="O86:O87" si="9">IF($I86="Yes",$H86,0)</f>
        <v>0</v>
      </c>
      <c r="P86">
        <f t="shared" si="7"/>
        <v>0</v>
      </c>
    </row>
    <row r="87" spans="1:16" x14ac:dyDescent="0.25">
      <c r="A87" s="8"/>
      <c r="B87" s="9"/>
      <c r="C87" s="17"/>
      <c r="D87" s="19"/>
      <c r="E87" s="8"/>
      <c r="F87" s="17"/>
      <c r="G87" s="19"/>
      <c r="H87" s="8"/>
      <c r="I87" s="8"/>
      <c r="J87" s="8"/>
      <c r="K87" s="8"/>
      <c r="N87">
        <f t="shared" si="8"/>
        <v>0</v>
      </c>
      <c r="O87">
        <f t="shared" si="9"/>
        <v>0</v>
      </c>
      <c r="P87">
        <f t="shared" si="7"/>
        <v>0</v>
      </c>
    </row>
    <row r="88" spans="1:16" x14ac:dyDescent="0.25">
      <c r="A88" s="8"/>
      <c r="B88" s="9"/>
      <c r="C88" s="17"/>
      <c r="D88" s="19"/>
      <c r="E88" s="8"/>
      <c r="F88" s="17"/>
      <c r="G88" s="19"/>
      <c r="H88" s="8"/>
      <c r="I88" s="8"/>
      <c r="J88" s="8"/>
      <c r="K88" s="8"/>
      <c r="N88">
        <f>IF($J88="Experiential",$H88,0)</f>
        <v>0</v>
      </c>
      <c r="O88">
        <f>IF($I88="Yes",$H88,0)</f>
        <v>0</v>
      </c>
      <c r="P88">
        <f t="shared" si="7"/>
        <v>0</v>
      </c>
    </row>
    <row r="89" spans="1:16" x14ac:dyDescent="0.25">
      <c r="A89" s="8"/>
      <c r="B89" s="9"/>
      <c r="C89" s="17"/>
      <c r="D89" s="19"/>
      <c r="E89" s="8"/>
      <c r="F89" s="17"/>
      <c r="G89" s="19"/>
      <c r="H89" s="8"/>
      <c r="I89" s="8"/>
      <c r="J89" s="8"/>
      <c r="K89" s="8"/>
      <c r="N89">
        <f>IF($J89="Experiential",$H89,0)</f>
        <v>0</v>
      </c>
      <c r="O89">
        <f>IF($I89="Yes",$H89,0)</f>
        <v>0</v>
      </c>
      <c r="P89">
        <f t="shared" si="7"/>
        <v>0</v>
      </c>
    </row>
    <row r="90" spans="1:16" x14ac:dyDescent="0.25">
      <c r="A90" s="8"/>
      <c r="B90" s="9"/>
      <c r="C90" s="17"/>
      <c r="D90" s="19"/>
      <c r="E90" s="8"/>
      <c r="F90" s="17"/>
      <c r="G90" s="19"/>
      <c r="H90" s="8"/>
      <c r="I90" s="8"/>
      <c r="J90" s="8"/>
      <c r="K90" s="8"/>
      <c r="N90">
        <f>IF($J90="Experiential",$H90,0)</f>
        <v>0</v>
      </c>
      <c r="O90">
        <f>IF($I90="Yes",$H90,0)</f>
        <v>0</v>
      </c>
      <c r="P90">
        <f t="shared" si="7"/>
        <v>0</v>
      </c>
    </row>
    <row r="91" spans="1:16" ht="4.5" customHeight="1" x14ac:dyDescent="0.25">
      <c r="H91"/>
      <c r="I91"/>
      <c r="J91"/>
      <c r="K91"/>
    </row>
    <row r="92" spans="1:16" x14ac:dyDescent="0.25">
      <c r="E92" s="25" t="s">
        <v>21</v>
      </c>
      <c r="F92" s="25"/>
      <c r="G92" s="25"/>
      <c r="H92" s="5">
        <f>SUM(H82:H90)</f>
        <v>0</v>
      </c>
      <c r="N92">
        <f>SUM(N82:N90)+N73</f>
        <v>0</v>
      </c>
      <c r="O92">
        <f t="shared" ref="O92:P92" si="10">SUM(O82:O90)+O73</f>
        <v>0</v>
      </c>
      <c r="P92">
        <f t="shared" si="10"/>
        <v>0</v>
      </c>
    </row>
    <row r="93" spans="1:16" ht="15.75" x14ac:dyDescent="0.25">
      <c r="E93" s="26" t="s">
        <v>17</v>
      </c>
      <c r="F93" s="26"/>
      <c r="G93" s="26"/>
      <c r="H93" s="6">
        <f>$E$30+$H$42+$H$61+$H$73+$H$92</f>
        <v>0</v>
      </c>
    </row>
    <row r="94" spans="1:16" x14ac:dyDescent="0.25">
      <c r="E94" s="27" t="s">
        <v>13</v>
      </c>
      <c r="F94" s="27"/>
      <c r="G94" s="27"/>
      <c r="H94" s="7">
        <f>N92</f>
        <v>0</v>
      </c>
    </row>
    <row r="95" spans="1:16" x14ac:dyDescent="0.25">
      <c r="E95" s="27" t="s">
        <v>16</v>
      </c>
      <c r="F95" s="27"/>
      <c r="G95" s="27"/>
      <c r="H95" s="7">
        <f>H93-O92</f>
        <v>0</v>
      </c>
    </row>
    <row r="96" spans="1:16" x14ac:dyDescent="0.25">
      <c r="E96" s="27" t="s">
        <v>25</v>
      </c>
      <c r="F96" s="27"/>
      <c r="G96" s="27"/>
      <c r="H96" s="7">
        <f>H93-P92-E32</f>
        <v>0</v>
      </c>
    </row>
    <row r="98" spans="1:16" ht="18.75" x14ac:dyDescent="0.3">
      <c r="A98" s="33" t="s">
        <v>27</v>
      </c>
      <c r="B98" s="34"/>
      <c r="C98" s="34"/>
      <c r="D98" s="34"/>
      <c r="E98" s="34"/>
      <c r="F98" s="34"/>
      <c r="G98" s="34"/>
      <c r="H98" s="34"/>
      <c r="I98" s="34"/>
      <c r="J98" s="34"/>
      <c r="K98" s="34"/>
    </row>
    <row r="99" spans="1:16" ht="5.25" customHeight="1" x14ac:dyDescent="0.25"/>
    <row r="100" spans="1:16" s="2" customFormat="1" ht="25.5" x14ac:dyDescent="0.25">
      <c r="A100" s="3" t="s">
        <v>0</v>
      </c>
      <c r="B100" s="3" t="s">
        <v>1</v>
      </c>
      <c r="C100" s="21" t="s">
        <v>2</v>
      </c>
      <c r="D100" s="23" t="s">
        <v>2</v>
      </c>
      <c r="E100" s="3" t="s">
        <v>3</v>
      </c>
      <c r="F100" s="21" t="s">
        <v>4</v>
      </c>
      <c r="G100" s="23" t="s">
        <v>4</v>
      </c>
      <c r="H100" s="3" t="s">
        <v>5</v>
      </c>
      <c r="I100" s="4" t="s">
        <v>8</v>
      </c>
      <c r="J100" s="4" t="s">
        <v>11</v>
      </c>
      <c r="K100" s="4" t="s">
        <v>48</v>
      </c>
      <c r="N100" s="2" t="s">
        <v>6</v>
      </c>
      <c r="O100" s="2" t="s">
        <v>8</v>
      </c>
      <c r="P100" s="2" t="s">
        <v>48</v>
      </c>
    </row>
    <row r="101" spans="1:16" x14ac:dyDescent="0.25">
      <c r="A101" s="8"/>
      <c r="B101" s="9"/>
      <c r="C101" s="17"/>
      <c r="D101" s="19"/>
      <c r="E101" s="8"/>
      <c r="F101" s="17"/>
      <c r="G101" s="19"/>
      <c r="H101" s="8"/>
      <c r="I101" s="8"/>
      <c r="J101" s="8"/>
      <c r="K101" s="8"/>
      <c r="N101">
        <f t="shared" ref="N101:N104" si="11">IF($J101="Experiential",$H101,0)</f>
        <v>0</v>
      </c>
      <c r="O101">
        <f t="shared" ref="O101:O104" si="12">IF($I101="Yes",$H101,0)</f>
        <v>0</v>
      </c>
      <c r="P101">
        <f>IF($K101="Yes",$H101,0)</f>
        <v>0</v>
      </c>
    </row>
    <row r="102" spans="1:16" x14ac:dyDescent="0.25">
      <c r="A102" s="8"/>
      <c r="B102" s="9"/>
      <c r="C102" s="17"/>
      <c r="D102" s="19"/>
      <c r="E102" s="8"/>
      <c r="F102" s="17"/>
      <c r="G102" s="19"/>
      <c r="H102" s="8"/>
      <c r="I102" s="8"/>
      <c r="J102" s="8"/>
      <c r="K102" s="8"/>
      <c r="N102">
        <f t="shared" si="11"/>
        <v>0</v>
      </c>
      <c r="O102">
        <f t="shared" si="12"/>
        <v>0</v>
      </c>
      <c r="P102">
        <f t="shared" ref="P102:P104" si="13">IF($K102="Yes",$H102,0)</f>
        <v>0</v>
      </c>
    </row>
    <row r="103" spans="1:16" x14ac:dyDescent="0.25">
      <c r="A103" s="8"/>
      <c r="B103" s="9"/>
      <c r="C103" s="17"/>
      <c r="D103" s="19"/>
      <c r="E103" s="8"/>
      <c r="F103" s="17"/>
      <c r="G103" s="19"/>
      <c r="H103" s="8"/>
      <c r="I103" s="8"/>
      <c r="J103" s="8"/>
      <c r="K103" s="8"/>
      <c r="N103">
        <f t="shared" si="11"/>
        <v>0</v>
      </c>
      <c r="O103">
        <f t="shared" si="12"/>
        <v>0</v>
      </c>
      <c r="P103">
        <f t="shared" si="13"/>
        <v>0</v>
      </c>
    </row>
    <row r="104" spans="1:16" x14ac:dyDescent="0.25">
      <c r="A104" s="8"/>
      <c r="B104" s="9"/>
      <c r="C104" s="17"/>
      <c r="D104" s="19"/>
      <c r="E104" s="8"/>
      <c r="F104" s="17"/>
      <c r="G104" s="19"/>
      <c r="H104" s="8"/>
      <c r="I104" s="8"/>
      <c r="J104" s="8"/>
      <c r="K104" s="8"/>
      <c r="N104">
        <f t="shared" si="11"/>
        <v>0</v>
      </c>
      <c r="O104">
        <f t="shared" si="12"/>
        <v>0</v>
      </c>
      <c r="P104">
        <f t="shared" si="13"/>
        <v>0</v>
      </c>
    </row>
    <row r="105" spans="1:16" ht="4.5" customHeight="1" x14ac:dyDescent="0.25">
      <c r="H105"/>
      <c r="I105"/>
      <c r="J105"/>
      <c r="K105"/>
    </row>
    <row r="106" spans="1:16" x14ac:dyDescent="0.25">
      <c r="E106" s="25" t="s">
        <v>42</v>
      </c>
      <c r="F106" s="25"/>
      <c r="G106" s="25"/>
      <c r="H106" s="5">
        <f>SUM(H101:H104)</f>
        <v>0</v>
      </c>
      <c r="N106">
        <f>SUM(N101:N104)+N92</f>
        <v>0</v>
      </c>
      <c r="O106">
        <f>SUM(O101:O104)+O92</f>
        <v>0</v>
      </c>
      <c r="P106">
        <f>SUM(P101:P104)+P92</f>
        <v>0</v>
      </c>
    </row>
    <row r="107" spans="1:16" ht="15.75" x14ac:dyDescent="0.25">
      <c r="E107" s="26" t="s">
        <v>17</v>
      </c>
      <c r="F107" s="26"/>
      <c r="G107" s="26"/>
      <c r="H107" s="6">
        <f>$E$30+$H$42+$H$61+$H$73+$H$106+$H$92</f>
        <v>0</v>
      </c>
    </row>
    <row r="108" spans="1:16" x14ac:dyDescent="0.25">
      <c r="E108" s="27" t="s">
        <v>13</v>
      </c>
      <c r="F108" s="27"/>
      <c r="G108" s="27"/>
      <c r="H108" s="7">
        <f>N106</f>
        <v>0</v>
      </c>
    </row>
    <row r="109" spans="1:16" x14ac:dyDescent="0.25">
      <c r="E109" s="27" t="s">
        <v>16</v>
      </c>
      <c r="F109" s="27"/>
      <c r="G109" s="27"/>
      <c r="H109" s="7">
        <f>H107-O106</f>
        <v>0</v>
      </c>
    </row>
    <row r="110" spans="1:16" x14ac:dyDescent="0.25">
      <c r="E110" s="27" t="s">
        <v>25</v>
      </c>
      <c r="F110" s="27"/>
      <c r="G110" s="27"/>
      <c r="H110" s="7">
        <f>H107-P106-E32</f>
        <v>0</v>
      </c>
    </row>
    <row r="112" spans="1:16" ht="18.75" x14ac:dyDescent="0.3">
      <c r="A112" s="31" t="s">
        <v>22</v>
      </c>
      <c r="B112" s="32"/>
      <c r="C112" s="32"/>
      <c r="D112" s="32"/>
      <c r="E112" s="32"/>
      <c r="F112" s="32"/>
      <c r="G112" s="32"/>
      <c r="H112" s="32"/>
      <c r="I112" s="32"/>
      <c r="J112" s="32"/>
      <c r="K112" s="32"/>
    </row>
    <row r="113" spans="1:16" ht="5.25" customHeight="1" x14ac:dyDescent="0.25"/>
    <row r="114" spans="1:16" ht="25.5" x14ac:dyDescent="0.25">
      <c r="A114" s="3" t="s">
        <v>0</v>
      </c>
      <c r="B114" s="3" t="s">
        <v>1</v>
      </c>
      <c r="C114" s="21" t="s">
        <v>2</v>
      </c>
      <c r="D114" s="23" t="s">
        <v>2</v>
      </c>
      <c r="E114" s="3" t="s">
        <v>3</v>
      </c>
      <c r="F114" s="21" t="s">
        <v>4</v>
      </c>
      <c r="G114" s="23" t="s">
        <v>4</v>
      </c>
      <c r="H114" s="3" t="s">
        <v>5</v>
      </c>
      <c r="I114" s="4" t="s">
        <v>8</v>
      </c>
      <c r="J114" s="4" t="s">
        <v>11</v>
      </c>
      <c r="K114" s="4" t="s">
        <v>48</v>
      </c>
      <c r="M114" s="2"/>
      <c r="N114" s="2" t="s">
        <v>6</v>
      </c>
      <c r="O114" s="2" t="s">
        <v>8</v>
      </c>
      <c r="P114" s="2" t="s">
        <v>48</v>
      </c>
    </row>
    <row r="115" spans="1:16" x14ac:dyDescent="0.25">
      <c r="A115" s="8"/>
      <c r="B115" s="9"/>
      <c r="C115" s="17"/>
      <c r="D115" s="19"/>
      <c r="E115" s="8"/>
      <c r="F115" s="17"/>
      <c r="G115" s="19"/>
      <c r="H115" s="8"/>
      <c r="I115" s="8"/>
      <c r="J115" s="8"/>
      <c r="K115" s="8"/>
      <c r="N115">
        <f>IF($J115="Experiential",$H115,0)</f>
        <v>0</v>
      </c>
      <c r="O115">
        <f>IF($I115="Yes",$H115,0)</f>
        <v>0</v>
      </c>
      <c r="P115">
        <f>IF($K115="Yes",$H115,0)</f>
        <v>0</v>
      </c>
    </row>
    <row r="116" spans="1:16" x14ac:dyDescent="0.25">
      <c r="A116" s="8"/>
      <c r="B116" s="9"/>
      <c r="C116" s="17"/>
      <c r="D116" s="19"/>
      <c r="E116" s="8"/>
      <c r="F116" s="17"/>
      <c r="G116" s="19"/>
      <c r="H116" s="8"/>
      <c r="I116" s="8"/>
      <c r="J116" s="8"/>
      <c r="K116" s="8"/>
      <c r="N116">
        <f>IF($J116="Experiential",$H116,0)</f>
        <v>0</v>
      </c>
      <c r="O116">
        <f>IF($I116="Yes",$H116,0)</f>
        <v>0</v>
      </c>
      <c r="P116">
        <f t="shared" ref="P116:P123" si="14">IF($K116="Yes",$H116,0)</f>
        <v>0</v>
      </c>
    </row>
    <row r="117" spans="1:16" x14ac:dyDescent="0.25">
      <c r="A117" s="8"/>
      <c r="B117" s="9"/>
      <c r="C117" s="17"/>
      <c r="D117" s="19"/>
      <c r="E117" s="8"/>
      <c r="F117" s="17"/>
      <c r="G117" s="19"/>
      <c r="H117" s="8"/>
      <c r="I117" s="8"/>
      <c r="J117" s="8"/>
      <c r="K117" s="8"/>
      <c r="N117">
        <f>IF($J117="Experiential",$H117,0)</f>
        <v>0</v>
      </c>
      <c r="O117">
        <f>IF($I117="Yes",$H117,0)</f>
        <v>0</v>
      </c>
      <c r="P117">
        <f t="shared" si="14"/>
        <v>0</v>
      </c>
    </row>
    <row r="118" spans="1:16" x14ac:dyDescent="0.25">
      <c r="A118" s="8"/>
      <c r="B118" s="9"/>
      <c r="C118" s="17"/>
      <c r="D118" s="19"/>
      <c r="E118" s="8"/>
      <c r="F118" s="17"/>
      <c r="G118" s="19"/>
      <c r="H118" s="8"/>
      <c r="I118" s="8"/>
      <c r="J118" s="8"/>
      <c r="K118" s="8"/>
      <c r="N118">
        <f>IF($J118="Experiential",$H118,0)</f>
        <v>0</v>
      </c>
      <c r="O118">
        <f>IF($I118="Yes",$H118,0)</f>
        <v>0</v>
      </c>
      <c r="P118">
        <f t="shared" si="14"/>
        <v>0</v>
      </c>
    </row>
    <row r="119" spans="1:16" x14ac:dyDescent="0.25">
      <c r="A119" s="8"/>
      <c r="B119" s="9"/>
      <c r="C119" s="17"/>
      <c r="D119" s="19"/>
      <c r="E119" s="8"/>
      <c r="F119" s="17"/>
      <c r="G119" s="19"/>
      <c r="H119" s="8"/>
      <c r="I119" s="8"/>
      <c r="J119" s="8"/>
      <c r="K119" s="8"/>
      <c r="N119">
        <f t="shared" ref="N119:N120" si="15">IF($J119="Experiential",$H119,0)</f>
        <v>0</v>
      </c>
      <c r="O119">
        <f t="shared" ref="O119:O120" si="16">IF($I119="Yes",$H119,0)</f>
        <v>0</v>
      </c>
      <c r="P119">
        <f t="shared" si="14"/>
        <v>0</v>
      </c>
    </row>
    <row r="120" spans="1:16" x14ac:dyDescent="0.25">
      <c r="A120" s="8"/>
      <c r="B120" s="9"/>
      <c r="C120" s="17"/>
      <c r="D120" s="19"/>
      <c r="E120" s="8"/>
      <c r="F120" s="17"/>
      <c r="G120" s="19"/>
      <c r="H120" s="8"/>
      <c r="I120" s="8"/>
      <c r="J120" s="8"/>
      <c r="K120" s="8"/>
      <c r="N120">
        <f t="shared" si="15"/>
        <v>0</v>
      </c>
      <c r="O120">
        <f t="shared" si="16"/>
        <v>0</v>
      </c>
      <c r="P120">
        <f t="shared" si="14"/>
        <v>0</v>
      </c>
    </row>
    <row r="121" spans="1:16" x14ac:dyDescent="0.25">
      <c r="A121" s="8"/>
      <c r="B121" s="9"/>
      <c r="C121" s="17"/>
      <c r="D121" s="19"/>
      <c r="E121" s="8"/>
      <c r="F121" s="17"/>
      <c r="G121" s="19"/>
      <c r="H121" s="8"/>
      <c r="I121" s="8"/>
      <c r="J121" s="8"/>
      <c r="K121" s="8"/>
      <c r="N121">
        <f>IF($J121="Experiential",$H121,0)</f>
        <v>0</v>
      </c>
      <c r="O121">
        <f>IF($I121="Yes",$H121,0)</f>
        <v>0</v>
      </c>
      <c r="P121">
        <f t="shared" si="14"/>
        <v>0</v>
      </c>
    </row>
    <row r="122" spans="1:16" x14ac:dyDescent="0.25">
      <c r="A122" s="8"/>
      <c r="B122" s="9"/>
      <c r="C122" s="17"/>
      <c r="D122" s="19"/>
      <c r="E122" s="8"/>
      <c r="F122" s="17"/>
      <c r="G122" s="19"/>
      <c r="H122" s="8"/>
      <c r="I122" s="8"/>
      <c r="J122" s="8"/>
      <c r="K122" s="8"/>
      <c r="N122">
        <f>IF($J122="Experiential",$H122,0)</f>
        <v>0</v>
      </c>
      <c r="O122">
        <f>IF($I122="Yes",$H122,0)</f>
        <v>0</v>
      </c>
      <c r="P122">
        <f t="shared" si="14"/>
        <v>0</v>
      </c>
    </row>
    <row r="123" spans="1:16" x14ac:dyDescent="0.25">
      <c r="A123" s="8"/>
      <c r="B123" s="9"/>
      <c r="C123" s="17"/>
      <c r="D123" s="19"/>
      <c r="E123" s="8"/>
      <c r="F123" s="17"/>
      <c r="G123" s="19"/>
      <c r="H123" s="8"/>
      <c r="I123" s="8"/>
      <c r="J123" s="8"/>
      <c r="K123" s="8"/>
      <c r="N123">
        <f>IF($J123="Experiential",$H123,0)</f>
        <v>0</v>
      </c>
      <c r="O123">
        <f>IF($I123="Yes",$H123,0)</f>
        <v>0</v>
      </c>
      <c r="P123">
        <f t="shared" si="14"/>
        <v>0</v>
      </c>
    </row>
    <row r="124" spans="1:16" ht="4.5" customHeight="1" x14ac:dyDescent="0.25">
      <c r="H124"/>
      <c r="I124"/>
      <c r="J124"/>
      <c r="K124"/>
    </row>
    <row r="125" spans="1:16" x14ac:dyDescent="0.25">
      <c r="E125" s="25" t="s">
        <v>43</v>
      </c>
      <c r="F125" s="25"/>
      <c r="G125" s="25"/>
      <c r="H125" s="5">
        <f>SUM(H115:H123)</f>
        <v>0</v>
      </c>
      <c r="N125">
        <f>SUM(N115:N123)+N106</f>
        <v>0</v>
      </c>
      <c r="O125">
        <f>SUM(O115:O123)+O106</f>
        <v>0</v>
      </c>
      <c r="P125">
        <f>SUM(P115:P123)+P106</f>
        <v>0</v>
      </c>
    </row>
    <row r="126" spans="1:16" ht="15.75" x14ac:dyDescent="0.25">
      <c r="E126" s="26" t="s">
        <v>17</v>
      </c>
      <c r="F126" s="26"/>
      <c r="G126" s="26"/>
      <c r="H126" s="6">
        <f>$E$30+$H$42+$H$61+$H$73+$H$92+$H$106+$H$125</f>
        <v>0</v>
      </c>
    </row>
    <row r="127" spans="1:16" x14ac:dyDescent="0.25">
      <c r="E127" s="27" t="s">
        <v>13</v>
      </c>
      <c r="F127" s="27"/>
      <c r="G127" s="27"/>
      <c r="H127" s="7">
        <f>N125</f>
        <v>0</v>
      </c>
    </row>
    <row r="128" spans="1:16" x14ac:dyDescent="0.25">
      <c r="E128" s="27" t="s">
        <v>16</v>
      </c>
      <c r="F128" s="27"/>
      <c r="G128" s="27"/>
      <c r="H128" s="7">
        <f>H126-O125</f>
        <v>0</v>
      </c>
    </row>
    <row r="129" spans="1:16" x14ac:dyDescent="0.25">
      <c r="E129" s="27" t="s">
        <v>25</v>
      </c>
      <c r="F129" s="27"/>
      <c r="G129" s="27"/>
      <c r="H129" s="7">
        <f>H126-P125-E32</f>
        <v>0</v>
      </c>
    </row>
    <row r="130" spans="1:16" x14ac:dyDescent="0.25">
      <c r="E130" s="1"/>
      <c r="F130" s="1"/>
      <c r="G130" s="1"/>
    </row>
    <row r="131" spans="1:16" ht="18.75" x14ac:dyDescent="0.3">
      <c r="A131" s="33" t="s">
        <v>36</v>
      </c>
      <c r="B131" s="34"/>
      <c r="C131" s="34"/>
      <c r="D131" s="34"/>
      <c r="E131" s="34"/>
      <c r="F131" s="34"/>
      <c r="G131" s="34"/>
      <c r="H131" s="34"/>
      <c r="I131" s="34"/>
      <c r="J131" s="34"/>
      <c r="K131" s="34"/>
    </row>
    <row r="132" spans="1:16" ht="5.25" customHeight="1" x14ac:dyDescent="0.25"/>
    <row r="133" spans="1:16" s="2" customFormat="1" ht="25.5" x14ac:dyDescent="0.25">
      <c r="A133" s="3" t="s">
        <v>0</v>
      </c>
      <c r="B133" s="3" t="s">
        <v>1</v>
      </c>
      <c r="C133" s="21" t="s">
        <v>2</v>
      </c>
      <c r="D133" s="23"/>
      <c r="E133" s="3" t="s">
        <v>3</v>
      </c>
      <c r="F133" s="21" t="s">
        <v>4</v>
      </c>
      <c r="G133" s="23"/>
      <c r="H133" s="3" t="s">
        <v>5</v>
      </c>
      <c r="I133" s="4" t="s">
        <v>8</v>
      </c>
      <c r="J133" s="4" t="s">
        <v>11</v>
      </c>
      <c r="K133" s="4" t="s">
        <v>48</v>
      </c>
      <c r="N133" s="2" t="s">
        <v>6</v>
      </c>
      <c r="O133" s="2" t="s">
        <v>8</v>
      </c>
      <c r="P133" s="2" t="s">
        <v>48</v>
      </c>
    </row>
    <row r="134" spans="1:16" x14ac:dyDescent="0.25">
      <c r="A134" s="8"/>
      <c r="B134" s="9"/>
      <c r="C134" s="17"/>
      <c r="D134" s="19"/>
      <c r="E134" s="8"/>
      <c r="F134" s="17"/>
      <c r="G134" s="19"/>
      <c r="H134" s="8"/>
      <c r="I134" s="8"/>
      <c r="J134" s="8"/>
      <c r="K134" s="8"/>
      <c r="N134">
        <f>IF($J134="Experiential",$H134,0)</f>
        <v>0</v>
      </c>
      <c r="O134">
        <f>IF($I134="Yes",$H134,0)</f>
        <v>0</v>
      </c>
      <c r="P134">
        <f>IF($K134="Yes",$H134,0)</f>
        <v>0</v>
      </c>
    </row>
    <row r="135" spans="1:16" x14ac:dyDescent="0.25">
      <c r="A135" s="8"/>
      <c r="B135" s="9"/>
      <c r="C135" s="17"/>
      <c r="D135" s="19"/>
      <c r="E135" s="8"/>
      <c r="F135" s="17"/>
      <c r="G135" s="19"/>
      <c r="H135" s="8"/>
      <c r="I135" s="8"/>
      <c r="J135" s="8"/>
      <c r="K135" s="8"/>
      <c r="N135">
        <f>IF($J135="Experiential",$H135,0)</f>
        <v>0</v>
      </c>
      <c r="O135">
        <f>IF($I135="Yes",$H135,0)</f>
        <v>0</v>
      </c>
      <c r="P135">
        <f t="shared" ref="P135" si="17">IF($K135="Yes",$H135,0)</f>
        <v>0</v>
      </c>
    </row>
    <row r="136" spans="1:16" ht="4.5" customHeight="1" x14ac:dyDescent="0.25">
      <c r="H136"/>
      <c r="I136"/>
      <c r="J136"/>
      <c r="K136"/>
    </row>
    <row r="137" spans="1:16" x14ac:dyDescent="0.25">
      <c r="E137" s="25" t="s">
        <v>38</v>
      </c>
      <c r="F137" s="25"/>
      <c r="G137" s="25"/>
      <c r="H137" s="5">
        <f>SUM(H134:H135)</f>
        <v>0</v>
      </c>
      <c r="N137">
        <f>SUM(N134:N135)+N125</f>
        <v>0</v>
      </c>
      <c r="O137">
        <f t="shared" ref="O137:P137" si="18">SUM(O134:O135)+O125</f>
        <v>0</v>
      </c>
      <c r="P137">
        <f t="shared" si="18"/>
        <v>0</v>
      </c>
    </row>
    <row r="138" spans="1:16" ht="15.75" x14ac:dyDescent="0.25">
      <c r="E138" s="26" t="s">
        <v>17</v>
      </c>
      <c r="F138" s="26"/>
      <c r="G138" s="26"/>
      <c r="H138" s="6">
        <f>$E$30+$H$42+$H$61+$H$73+$H$92+$H$106+$H$125+$H$137</f>
        <v>0</v>
      </c>
    </row>
    <row r="139" spans="1:16" x14ac:dyDescent="0.25">
      <c r="E139" s="27" t="s">
        <v>13</v>
      </c>
      <c r="F139" s="27"/>
      <c r="G139" s="27"/>
      <c r="H139" s="7">
        <f>N137</f>
        <v>0</v>
      </c>
    </row>
    <row r="140" spans="1:16" x14ac:dyDescent="0.25">
      <c r="E140" s="27" t="s">
        <v>16</v>
      </c>
      <c r="F140" s="27"/>
      <c r="G140" s="27"/>
      <c r="H140" s="7">
        <f>H138-O137</f>
        <v>0</v>
      </c>
    </row>
    <row r="141" spans="1:16" x14ac:dyDescent="0.25">
      <c r="E141" s="27" t="s">
        <v>25</v>
      </c>
      <c r="F141" s="27"/>
      <c r="G141" s="27"/>
      <c r="H141" s="7">
        <f>H138-P137-E32</f>
        <v>0</v>
      </c>
    </row>
    <row r="143" spans="1:16" ht="18.75" x14ac:dyDescent="0.3">
      <c r="A143" s="31" t="s">
        <v>23</v>
      </c>
      <c r="B143" s="32"/>
      <c r="C143" s="32"/>
      <c r="D143" s="32"/>
      <c r="E143" s="32"/>
      <c r="F143" s="32"/>
      <c r="G143" s="32"/>
      <c r="H143" s="32"/>
      <c r="I143" s="32"/>
      <c r="J143" s="32"/>
      <c r="K143" s="32"/>
    </row>
    <row r="144" spans="1:16" ht="5.25" customHeight="1" x14ac:dyDescent="0.25"/>
    <row r="145" spans="1:16" ht="25.5" x14ac:dyDescent="0.25">
      <c r="A145" s="3" t="s">
        <v>0</v>
      </c>
      <c r="B145" s="3" t="s">
        <v>1</v>
      </c>
      <c r="C145" s="21" t="s">
        <v>2</v>
      </c>
      <c r="D145" s="23" t="s">
        <v>2</v>
      </c>
      <c r="E145" s="3" t="s">
        <v>3</v>
      </c>
      <c r="F145" s="21" t="s">
        <v>4</v>
      </c>
      <c r="G145" s="23"/>
      <c r="H145" s="3" t="s">
        <v>5</v>
      </c>
      <c r="I145" s="4" t="s">
        <v>8</v>
      </c>
      <c r="J145" s="4" t="s">
        <v>11</v>
      </c>
      <c r="K145" s="4" t="s">
        <v>48</v>
      </c>
      <c r="M145" s="2"/>
      <c r="N145" s="2" t="s">
        <v>6</v>
      </c>
      <c r="O145" s="2" t="s">
        <v>8</v>
      </c>
      <c r="P145" s="2" t="s">
        <v>48</v>
      </c>
    </row>
    <row r="146" spans="1:16" x14ac:dyDescent="0.25">
      <c r="A146" s="8"/>
      <c r="B146" s="9"/>
      <c r="C146" s="17"/>
      <c r="D146" s="19"/>
      <c r="E146" s="8"/>
      <c r="F146" s="17"/>
      <c r="G146" s="19"/>
      <c r="H146" s="8"/>
      <c r="I146" s="8"/>
      <c r="J146" s="8"/>
      <c r="K146" s="8"/>
      <c r="N146">
        <f>IF($J146="Experiential",$H146,0)</f>
        <v>0</v>
      </c>
      <c r="O146">
        <f>IF($I146="Yes",$H146,0)</f>
        <v>0</v>
      </c>
      <c r="P146">
        <f>IF($K146="Yes",$H146,0)</f>
        <v>0</v>
      </c>
    </row>
    <row r="147" spans="1:16" x14ac:dyDescent="0.25">
      <c r="A147" s="8"/>
      <c r="B147" s="9"/>
      <c r="C147" s="17"/>
      <c r="D147" s="19"/>
      <c r="E147" s="8"/>
      <c r="F147" s="17"/>
      <c r="G147" s="19"/>
      <c r="H147" s="8"/>
      <c r="I147" s="8"/>
      <c r="J147" s="8"/>
      <c r="K147" s="8"/>
      <c r="N147">
        <f>IF($J147="Experiential",$H147,0)</f>
        <v>0</v>
      </c>
      <c r="O147">
        <f>IF($I147="Yes",$H147,0)</f>
        <v>0</v>
      </c>
      <c r="P147">
        <f t="shared" ref="P147:P154" si="19">IF($K147="Yes",$H147,0)</f>
        <v>0</v>
      </c>
    </row>
    <row r="148" spans="1:16" x14ac:dyDescent="0.25">
      <c r="A148" s="8"/>
      <c r="B148" s="9"/>
      <c r="C148" s="17"/>
      <c r="D148" s="19"/>
      <c r="E148" s="8"/>
      <c r="F148" s="17"/>
      <c r="G148" s="19"/>
      <c r="H148" s="8"/>
      <c r="I148" s="8"/>
      <c r="J148" s="8"/>
      <c r="K148" s="8"/>
      <c r="N148">
        <f>IF($J148="Experiential",$H148,0)</f>
        <v>0</v>
      </c>
      <c r="O148">
        <f>IF($I148="Yes",$H148,0)</f>
        <v>0</v>
      </c>
      <c r="P148">
        <f t="shared" si="19"/>
        <v>0</v>
      </c>
    </row>
    <row r="149" spans="1:16" x14ac:dyDescent="0.25">
      <c r="A149" s="8"/>
      <c r="B149" s="9"/>
      <c r="C149" s="17"/>
      <c r="D149" s="19"/>
      <c r="E149" s="8"/>
      <c r="F149" s="17"/>
      <c r="G149" s="19"/>
      <c r="H149" s="8"/>
      <c r="I149" s="8"/>
      <c r="J149" s="8"/>
      <c r="K149" s="8"/>
      <c r="N149">
        <f>IF($J149="Experiential",$H149,0)</f>
        <v>0</v>
      </c>
      <c r="O149">
        <f>IF($I149="Yes",$H149,0)</f>
        <v>0</v>
      </c>
      <c r="P149">
        <f t="shared" si="19"/>
        <v>0</v>
      </c>
    </row>
    <row r="150" spans="1:16" x14ac:dyDescent="0.25">
      <c r="A150" s="8"/>
      <c r="B150" s="9"/>
      <c r="C150" s="17"/>
      <c r="D150" s="19"/>
      <c r="E150" s="8"/>
      <c r="F150" s="17"/>
      <c r="G150" s="19"/>
      <c r="H150" s="8"/>
      <c r="I150" s="8"/>
      <c r="J150" s="8"/>
      <c r="K150" s="8"/>
      <c r="N150">
        <f t="shared" ref="N150:N151" si="20">IF($J150="Experiential",$H150,0)</f>
        <v>0</v>
      </c>
      <c r="O150">
        <f t="shared" ref="O150:O151" si="21">IF($I150="Yes",$H150,0)</f>
        <v>0</v>
      </c>
      <c r="P150">
        <f t="shared" si="19"/>
        <v>0</v>
      </c>
    </row>
    <row r="151" spans="1:16" x14ac:dyDescent="0.25">
      <c r="A151" s="8"/>
      <c r="B151" s="9"/>
      <c r="C151" s="17"/>
      <c r="D151" s="19"/>
      <c r="E151" s="8"/>
      <c r="F151" s="17"/>
      <c r="G151" s="19"/>
      <c r="H151" s="8"/>
      <c r="I151" s="8"/>
      <c r="J151" s="8"/>
      <c r="K151" s="8"/>
      <c r="N151">
        <f t="shared" si="20"/>
        <v>0</v>
      </c>
      <c r="O151">
        <f t="shared" si="21"/>
        <v>0</v>
      </c>
      <c r="P151">
        <f t="shared" si="19"/>
        <v>0</v>
      </c>
    </row>
    <row r="152" spans="1:16" x14ac:dyDescent="0.25">
      <c r="A152" s="8"/>
      <c r="B152" s="9"/>
      <c r="C152" s="17"/>
      <c r="D152" s="19"/>
      <c r="E152" s="8"/>
      <c r="F152" s="17"/>
      <c r="G152" s="19"/>
      <c r="H152" s="8"/>
      <c r="I152" s="8"/>
      <c r="J152" s="8"/>
      <c r="K152" s="8"/>
      <c r="N152">
        <f>IF($J152="Experiential",$H152,0)</f>
        <v>0</v>
      </c>
      <c r="O152">
        <f>IF($I152="Yes",$H152,0)</f>
        <v>0</v>
      </c>
      <c r="P152">
        <f t="shared" si="19"/>
        <v>0</v>
      </c>
    </row>
    <row r="153" spans="1:16" x14ac:dyDescent="0.25">
      <c r="A153" s="8"/>
      <c r="B153" s="9"/>
      <c r="C153" s="17"/>
      <c r="D153" s="19"/>
      <c r="E153" s="8"/>
      <c r="F153" s="17"/>
      <c r="G153" s="19"/>
      <c r="H153" s="8"/>
      <c r="I153" s="8"/>
      <c r="J153" s="8"/>
      <c r="K153" s="8"/>
      <c r="N153">
        <f>IF($J153="Experiential",$H153,0)</f>
        <v>0</v>
      </c>
      <c r="O153">
        <f>IF($I153="Yes",$H153,0)</f>
        <v>0</v>
      </c>
      <c r="P153">
        <f t="shared" si="19"/>
        <v>0</v>
      </c>
    </row>
    <row r="154" spans="1:16" x14ac:dyDescent="0.25">
      <c r="A154" s="8"/>
      <c r="B154" s="9"/>
      <c r="C154" s="17"/>
      <c r="D154" s="19"/>
      <c r="E154" s="8"/>
      <c r="F154" s="17"/>
      <c r="G154" s="19"/>
      <c r="H154" s="8"/>
      <c r="I154" s="8"/>
      <c r="J154" s="8"/>
      <c r="K154" s="8"/>
      <c r="N154">
        <f>IF($J154="Experiential",$H154,0)</f>
        <v>0</v>
      </c>
      <c r="O154">
        <f>IF($I154="Yes",$H154,0)</f>
        <v>0</v>
      </c>
      <c r="P154">
        <f t="shared" si="19"/>
        <v>0</v>
      </c>
    </row>
    <row r="155" spans="1:16" ht="4.5" customHeight="1" x14ac:dyDescent="0.25">
      <c r="H155"/>
      <c r="I155"/>
      <c r="J155"/>
      <c r="K155"/>
    </row>
    <row r="156" spans="1:16" x14ac:dyDescent="0.25">
      <c r="E156" s="25" t="s">
        <v>44</v>
      </c>
      <c r="F156" s="25"/>
      <c r="G156" s="25"/>
      <c r="H156" s="5">
        <f>SUM(H146:H154)</f>
        <v>0</v>
      </c>
      <c r="N156">
        <f>SUM(N146:N154)+N137</f>
        <v>0</v>
      </c>
      <c r="O156">
        <f>SUM(O146:O154)+O137</f>
        <v>0</v>
      </c>
      <c r="P156">
        <f>SUM(P146:P154)+P137</f>
        <v>0</v>
      </c>
    </row>
    <row r="157" spans="1:16" ht="15.75" x14ac:dyDescent="0.25">
      <c r="E157" s="26" t="s">
        <v>17</v>
      </c>
      <c r="F157" s="26"/>
      <c r="G157" s="26"/>
      <c r="H157" s="6">
        <f>$E$30+$H$42+$H$61+$H$73+$H$92+$H$106+$H$125+$H$137+$H$156</f>
        <v>0</v>
      </c>
    </row>
    <row r="158" spans="1:16" x14ac:dyDescent="0.25">
      <c r="E158" s="27" t="s">
        <v>13</v>
      </c>
      <c r="F158" s="27"/>
      <c r="G158" s="27"/>
      <c r="H158" s="7">
        <f>N156</f>
        <v>0</v>
      </c>
    </row>
    <row r="159" spans="1:16" x14ac:dyDescent="0.25">
      <c r="E159" s="27" t="s">
        <v>16</v>
      </c>
      <c r="F159" s="27"/>
      <c r="G159" s="27"/>
      <c r="H159" s="7">
        <f>H157-O156</f>
        <v>0</v>
      </c>
    </row>
    <row r="160" spans="1:16" x14ac:dyDescent="0.25">
      <c r="E160" s="27" t="s">
        <v>25</v>
      </c>
      <c r="F160" s="27"/>
      <c r="G160" s="27"/>
      <c r="H160" s="7">
        <f>H157-P156-E32</f>
        <v>0</v>
      </c>
    </row>
    <row r="161" spans="1:11" x14ac:dyDescent="0.25">
      <c r="H161"/>
    </row>
    <row r="162" spans="1:11" ht="18.75" x14ac:dyDescent="0.3">
      <c r="E162" s="28" t="s">
        <v>30</v>
      </c>
      <c r="F162" s="29"/>
      <c r="G162" s="29"/>
      <c r="H162" s="29"/>
    </row>
    <row r="163" spans="1:11" x14ac:dyDescent="0.25">
      <c r="E163" s="24" t="s">
        <v>31</v>
      </c>
      <c r="F163" s="24"/>
      <c r="G163" s="24"/>
      <c r="H163" s="10">
        <f>$H$42</f>
        <v>0</v>
      </c>
    </row>
    <row r="164" spans="1:11" x14ac:dyDescent="0.25">
      <c r="E164" s="24" t="s">
        <v>32</v>
      </c>
      <c r="F164" s="24"/>
      <c r="G164" s="24"/>
      <c r="H164" s="10">
        <f>$H$61+$H$92</f>
        <v>0</v>
      </c>
    </row>
    <row r="165" spans="1:11" x14ac:dyDescent="0.25">
      <c r="E165" s="24" t="s">
        <v>33</v>
      </c>
      <c r="F165" s="24"/>
      <c r="G165" s="24"/>
      <c r="H165" s="10">
        <f>$H$106</f>
        <v>0</v>
      </c>
    </row>
    <row r="166" spans="1:11" x14ac:dyDescent="0.25">
      <c r="E166" s="24" t="s">
        <v>34</v>
      </c>
      <c r="F166" s="24"/>
      <c r="G166" s="24"/>
      <c r="H166" s="10">
        <f>$H$125+$H$156</f>
        <v>0</v>
      </c>
    </row>
    <row r="167" spans="1:11" x14ac:dyDescent="0.25">
      <c r="E167" s="24" t="s">
        <v>39</v>
      </c>
      <c r="F167" s="24"/>
      <c r="G167" s="24"/>
      <c r="H167" s="10">
        <f>$H$73+$H$137</f>
        <v>0</v>
      </c>
    </row>
    <row r="168" spans="1:11" x14ac:dyDescent="0.25">
      <c r="E168" s="30" t="s">
        <v>40</v>
      </c>
      <c r="F168" s="30"/>
      <c r="G168" s="30"/>
      <c r="H168" s="11">
        <f>SUM(H163:H167)+E30</f>
        <v>0</v>
      </c>
    </row>
    <row r="169" spans="1:11" x14ac:dyDescent="0.25">
      <c r="E169" s="1"/>
      <c r="F169" s="1"/>
      <c r="G169" s="1"/>
    </row>
    <row r="170" spans="1:11" ht="18.75" x14ac:dyDescent="0.3">
      <c r="E170" s="38" t="s">
        <v>48</v>
      </c>
      <c r="F170" s="39"/>
      <c r="G170" s="39"/>
      <c r="H170" s="40"/>
    </row>
    <row r="171" spans="1:11" x14ac:dyDescent="0.25">
      <c r="E171" s="24" t="s">
        <v>49</v>
      </c>
      <c r="F171" s="24"/>
      <c r="G171" s="24"/>
      <c r="H171" s="10">
        <f>P156+E32</f>
        <v>0</v>
      </c>
    </row>
    <row r="172" spans="1:11" x14ac:dyDescent="0.25">
      <c r="H172"/>
    </row>
    <row r="174" spans="1:11" ht="18.75" x14ac:dyDescent="0.3">
      <c r="A174" s="31" t="s">
        <v>28</v>
      </c>
      <c r="B174" s="32"/>
      <c r="C174" s="32"/>
      <c r="D174" s="32"/>
      <c r="E174" s="32"/>
      <c r="F174" s="32"/>
      <c r="G174" s="32"/>
      <c r="H174" s="32"/>
      <c r="I174" s="32"/>
      <c r="J174" s="32"/>
      <c r="K174" s="32"/>
    </row>
    <row r="175" spans="1:11" ht="5.25" customHeight="1" x14ac:dyDescent="0.25"/>
    <row r="176" spans="1:11" x14ac:dyDescent="0.25">
      <c r="A176" s="21" t="s">
        <v>29</v>
      </c>
      <c r="B176" s="22"/>
      <c r="C176" s="22"/>
      <c r="D176" s="23"/>
      <c r="E176" s="3" t="s">
        <v>5</v>
      </c>
      <c r="G176" s="21" t="s">
        <v>29</v>
      </c>
      <c r="H176" s="22"/>
      <c r="I176" s="22"/>
      <c r="J176" s="23"/>
      <c r="K176" s="3" t="s">
        <v>5</v>
      </c>
    </row>
    <row r="177" spans="1:11" x14ac:dyDescent="0.25">
      <c r="A177" s="17"/>
      <c r="B177" s="18"/>
      <c r="C177" s="18"/>
      <c r="D177" s="19"/>
      <c r="E177" s="9"/>
      <c r="G177" s="17"/>
      <c r="H177" s="18"/>
      <c r="I177" s="18"/>
      <c r="J177" s="19"/>
      <c r="K177" s="9"/>
    </row>
    <row r="178" spans="1:11" x14ac:dyDescent="0.25">
      <c r="A178" s="17"/>
      <c r="B178" s="18"/>
      <c r="C178" s="18"/>
      <c r="D178" s="19"/>
      <c r="E178" s="9"/>
      <c r="G178" s="17"/>
      <c r="H178" s="18"/>
      <c r="I178" s="18"/>
      <c r="J178" s="19"/>
      <c r="K178" s="9"/>
    </row>
    <row r="179" spans="1:11" x14ac:dyDescent="0.25">
      <c r="A179" s="17"/>
      <c r="B179" s="18"/>
      <c r="C179" s="18"/>
      <c r="D179" s="19"/>
      <c r="E179" s="9"/>
      <c r="G179" s="17"/>
      <c r="H179" s="18"/>
      <c r="I179" s="18"/>
      <c r="J179" s="19"/>
      <c r="K179" s="9"/>
    </row>
    <row r="180" spans="1:11" x14ac:dyDescent="0.25">
      <c r="A180" s="17"/>
      <c r="B180" s="18"/>
      <c r="C180" s="18"/>
      <c r="D180" s="19"/>
      <c r="E180" s="9"/>
      <c r="G180" s="17"/>
      <c r="H180" s="18"/>
      <c r="I180" s="18"/>
      <c r="J180" s="19"/>
      <c r="K180" s="9"/>
    </row>
    <row r="181" spans="1:11" x14ac:dyDescent="0.25">
      <c r="A181" s="17"/>
      <c r="B181" s="18"/>
      <c r="C181" s="18"/>
      <c r="D181" s="19"/>
      <c r="E181" s="9"/>
      <c r="G181" s="17"/>
      <c r="H181" s="18"/>
      <c r="I181" s="18"/>
      <c r="J181" s="19"/>
      <c r="K181" s="9"/>
    </row>
    <row r="182" spans="1:11" x14ac:dyDescent="0.25">
      <c r="A182" s="17"/>
      <c r="B182" s="18"/>
      <c r="C182" s="18"/>
      <c r="D182" s="19"/>
      <c r="E182" s="9"/>
      <c r="G182" s="17"/>
      <c r="H182" s="18"/>
      <c r="I182" s="18"/>
      <c r="J182" s="19"/>
      <c r="K182" s="9"/>
    </row>
    <row r="183" spans="1:11" x14ac:dyDescent="0.25">
      <c r="A183" s="17"/>
      <c r="B183" s="18"/>
      <c r="C183" s="18"/>
      <c r="D183" s="19"/>
      <c r="E183" s="9"/>
      <c r="G183" s="17"/>
      <c r="H183" s="18"/>
      <c r="I183" s="18"/>
      <c r="J183" s="19"/>
      <c r="K183" s="9"/>
    </row>
    <row r="184" spans="1:11" x14ac:dyDescent="0.25">
      <c r="A184" s="17"/>
      <c r="B184" s="18"/>
      <c r="C184" s="18"/>
      <c r="D184" s="19"/>
      <c r="E184" s="9"/>
      <c r="G184" s="17"/>
      <c r="H184" s="18"/>
      <c r="I184" s="18"/>
      <c r="J184" s="19"/>
      <c r="K184" s="9"/>
    </row>
    <row r="185" spans="1:11" x14ac:dyDescent="0.25">
      <c r="A185" s="17"/>
      <c r="B185" s="18"/>
      <c r="C185" s="18"/>
      <c r="D185" s="19"/>
      <c r="E185" s="9"/>
      <c r="G185" s="17"/>
      <c r="H185" s="18"/>
      <c r="I185" s="18"/>
      <c r="J185" s="19"/>
      <c r="K185" s="9"/>
    </row>
    <row r="186" spans="1:11" x14ac:dyDescent="0.25">
      <c r="A186" s="17"/>
      <c r="B186" s="18"/>
      <c r="C186" s="18"/>
      <c r="D186" s="19"/>
      <c r="E186" s="9"/>
      <c r="G186" s="17"/>
      <c r="H186" s="18"/>
      <c r="I186" s="18"/>
      <c r="J186" s="19"/>
      <c r="K186" s="9"/>
    </row>
    <row r="187" spans="1:11" x14ac:dyDescent="0.25">
      <c r="A187" s="17"/>
      <c r="B187" s="18"/>
      <c r="C187" s="18"/>
      <c r="D187" s="19"/>
      <c r="E187" s="9"/>
      <c r="G187" s="17"/>
      <c r="H187" s="18"/>
      <c r="I187" s="18"/>
      <c r="J187" s="19"/>
      <c r="K187" s="9"/>
    </row>
    <row r="188" spans="1:11" x14ac:dyDescent="0.25">
      <c r="A188" s="17"/>
      <c r="B188" s="18"/>
      <c r="C188" s="18"/>
      <c r="D188" s="19"/>
      <c r="E188" s="9"/>
      <c r="G188" s="17"/>
      <c r="H188" s="18"/>
      <c r="I188" s="18"/>
      <c r="J188" s="19"/>
      <c r="K188" s="9"/>
    </row>
    <row r="189" spans="1:11" x14ac:dyDescent="0.25">
      <c r="A189" s="17"/>
      <c r="B189" s="18"/>
      <c r="C189" s="18"/>
      <c r="D189" s="19"/>
      <c r="E189" s="9"/>
      <c r="G189" s="17"/>
      <c r="H189" s="18"/>
      <c r="I189" s="18"/>
      <c r="J189" s="19"/>
      <c r="K189" s="9"/>
    </row>
    <row r="190" spans="1:11" x14ac:dyDescent="0.25">
      <c r="A190" s="17"/>
      <c r="B190" s="18"/>
      <c r="C190" s="18"/>
      <c r="D190" s="19"/>
      <c r="E190" s="9"/>
      <c r="G190" s="17"/>
      <c r="H190" s="18"/>
      <c r="I190" s="18"/>
      <c r="J190" s="19"/>
      <c r="K190" s="9"/>
    </row>
    <row r="191" spans="1:11" x14ac:dyDescent="0.25">
      <c r="A191" s="17"/>
      <c r="B191" s="18"/>
      <c r="C191" s="18"/>
      <c r="D191" s="19"/>
      <c r="E191" s="9"/>
      <c r="G191" s="17"/>
      <c r="H191" s="18"/>
      <c r="I191" s="18"/>
      <c r="J191" s="19"/>
      <c r="K191" s="9"/>
    </row>
    <row r="192" spans="1:11" x14ac:dyDescent="0.25">
      <c r="A192" s="17"/>
      <c r="B192" s="18"/>
      <c r="C192" s="18"/>
      <c r="D192" s="19"/>
      <c r="E192" s="9"/>
      <c r="G192" s="17"/>
      <c r="H192" s="18"/>
      <c r="I192" s="18"/>
      <c r="J192" s="19"/>
      <c r="K192" s="9"/>
    </row>
    <row r="193" spans="1:11" x14ac:dyDescent="0.25">
      <c r="A193" s="17"/>
      <c r="B193" s="18"/>
      <c r="C193" s="18"/>
      <c r="D193" s="19"/>
      <c r="E193" s="9"/>
      <c r="G193" s="17"/>
      <c r="H193" s="18"/>
      <c r="I193" s="18"/>
      <c r="J193" s="19"/>
      <c r="K193" s="9"/>
    </row>
    <row r="194" spans="1:11" x14ac:dyDescent="0.25">
      <c r="A194" s="17"/>
      <c r="B194" s="18"/>
      <c r="C194" s="18"/>
      <c r="D194" s="19"/>
      <c r="E194" s="9"/>
      <c r="G194" s="17"/>
      <c r="H194" s="18"/>
      <c r="I194" s="18"/>
      <c r="J194" s="19"/>
      <c r="K194" s="9"/>
    </row>
    <row r="195" spans="1:11" x14ac:dyDescent="0.25">
      <c r="A195" s="17"/>
      <c r="B195" s="18"/>
      <c r="C195" s="18"/>
      <c r="D195" s="19"/>
      <c r="E195" s="9"/>
      <c r="G195" s="17"/>
      <c r="H195" s="18"/>
      <c r="I195" s="18"/>
      <c r="J195" s="19"/>
      <c r="K195" s="9"/>
    </row>
    <row r="196" spans="1:11" x14ac:dyDescent="0.25">
      <c r="A196" s="17"/>
      <c r="B196" s="18"/>
      <c r="C196" s="18"/>
      <c r="D196" s="19"/>
      <c r="E196" s="9"/>
      <c r="G196" s="17"/>
      <c r="H196" s="18"/>
      <c r="I196" s="18"/>
      <c r="J196" s="19"/>
      <c r="K196" s="9"/>
    </row>
    <row r="197" spans="1:11" x14ac:dyDescent="0.25">
      <c r="A197" s="17"/>
      <c r="B197" s="18"/>
      <c r="C197" s="18"/>
      <c r="D197" s="19"/>
      <c r="E197" s="9"/>
      <c r="G197" s="17"/>
      <c r="H197" s="18"/>
      <c r="I197" s="18"/>
      <c r="J197" s="19"/>
      <c r="K197" s="9"/>
    </row>
  </sheetData>
  <sheetProtection algorithmName="SHA-512" hashValue="tYuoAZ7D2a+eJUZKgaiCPpQaIzf0qEc6tvfmP2N5Wg4l90vKGsd1/QVp+ApcguEbXtnJYD1AwT0yW3QHqgKXUw==" saltValue="s9lpI5RNl/VzA3mg1by9WQ==" spinCount="100000" sheet="1" objects="1" scenarios="1"/>
  <mergeCells count="223">
    <mergeCell ref="B1:C1"/>
    <mergeCell ref="F1:G1"/>
    <mergeCell ref="C32:D32"/>
    <mergeCell ref="E32:G32"/>
    <mergeCell ref="E170:H170"/>
    <mergeCell ref="E171:G171"/>
    <mergeCell ref="C30:D30"/>
    <mergeCell ref="A34:K34"/>
    <mergeCell ref="E61:G61"/>
    <mergeCell ref="E62:G62"/>
    <mergeCell ref="A28:K28"/>
    <mergeCell ref="E30:G30"/>
    <mergeCell ref="C123:D123"/>
    <mergeCell ref="F114:G114"/>
    <mergeCell ref="F118:G118"/>
    <mergeCell ref="F119:G119"/>
    <mergeCell ref="F121:G121"/>
    <mergeCell ref="F122:G122"/>
    <mergeCell ref="C114:D114"/>
    <mergeCell ref="C115:D115"/>
    <mergeCell ref="C116:D116"/>
    <mergeCell ref="C117:D117"/>
    <mergeCell ref="C118:D118"/>
    <mergeCell ref="C119:D119"/>
    <mergeCell ref="C120:D120"/>
    <mergeCell ref="C121:D121"/>
    <mergeCell ref="C122:D122"/>
    <mergeCell ref="C86:D86"/>
    <mergeCell ref="C85:D85"/>
    <mergeCell ref="C84:D84"/>
    <mergeCell ref="I1:J1"/>
    <mergeCell ref="A79:K79"/>
    <mergeCell ref="E92:G92"/>
    <mergeCell ref="C82:D82"/>
    <mergeCell ref="C81:D81"/>
    <mergeCell ref="F39:G39"/>
    <mergeCell ref="F38:G38"/>
    <mergeCell ref="F37:G37"/>
    <mergeCell ref="F36:G36"/>
    <mergeCell ref="F50:G50"/>
    <mergeCell ref="F51:G51"/>
    <mergeCell ref="F52:G52"/>
    <mergeCell ref="F53:G53"/>
    <mergeCell ref="F54:G54"/>
    <mergeCell ref="E42:G42"/>
    <mergeCell ref="E46:G46"/>
    <mergeCell ref="E45:G45"/>
    <mergeCell ref="E43:G43"/>
    <mergeCell ref="C38:D38"/>
    <mergeCell ref="C37:D37"/>
    <mergeCell ref="C36:D36"/>
    <mergeCell ref="C89:D89"/>
    <mergeCell ref="C88:D88"/>
    <mergeCell ref="C39:D39"/>
    <mergeCell ref="C59:D59"/>
    <mergeCell ref="C58:D58"/>
    <mergeCell ref="C57:D57"/>
    <mergeCell ref="C56:D56"/>
    <mergeCell ref="C55:D55"/>
    <mergeCell ref="C54:D54"/>
    <mergeCell ref="C53:D53"/>
    <mergeCell ref="C52:D52"/>
    <mergeCell ref="C51:D51"/>
    <mergeCell ref="C50:D50"/>
    <mergeCell ref="A48:K48"/>
    <mergeCell ref="C40:D40"/>
    <mergeCell ref="E44:G44"/>
    <mergeCell ref="F40:G40"/>
    <mergeCell ref="E77:G77"/>
    <mergeCell ref="E73:G73"/>
    <mergeCell ref="C71:D71"/>
    <mergeCell ref="C104:D104"/>
    <mergeCell ref="A98:K98"/>
    <mergeCell ref="F55:G55"/>
    <mergeCell ref="F56:G56"/>
    <mergeCell ref="F57:G57"/>
    <mergeCell ref="F58:G58"/>
    <mergeCell ref="F59:G59"/>
    <mergeCell ref="F71:G71"/>
    <mergeCell ref="C87:D87"/>
    <mergeCell ref="A67:K67"/>
    <mergeCell ref="C69:D69"/>
    <mergeCell ref="F69:G69"/>
    <mergeCell ref="C70:D70"/>
    <mergeCell ref="C83:D83"/>
    <mergeCell ref="E63:G63"/>
    <mergeCell ref="E64:G64"/>
    <mergeCell ref="E65:G65"/>
    <mergeCell ref="F81:G81"/>
    <mergeCell ref="F70:G70"/>
    <mergeCell ref="C100:D100"/>
    <mergeCell ref="C90:D90"/>
    <mergeCell ref="E74:G74"/>
    <mergeCell ref="E75:G75"/>
    <mergeCell ref="E76:G76"/>
    <mergeCell ref="E129:G129"/>
    <mergeCell ref="A143:K143"/>
    <mergeCell ref="E156:G156"/>
    <mergeCell ref="E157:G157"/>
    <mergeCell ref="E158:G158"/>
    <mergeCell ref="C145:D145"/>
    <mergeCell ref="C146:D146"/>
    <mergeCell ref="C147:D147"/>
    <mergeCell ref="C148:D148"/>
    <mergeCell ref="C149:D149"/>
    <mergeCell ref="C150:D150"/>
    <mergeCell ref="C151:D151"/>
    <mergeCell ref="F145:G145"/>
    <mergeCell ref="C133:D133"/>
    <mergeCell ref="F133:G133"/>
    <mergeCell ref="C134:D134"/>
    <mergeCell ref="F134:G134"/>
    <mergeCell ref="C135:D135"/>
    <mergeCell ref="F135:G135"/>
    <mergeCell ref="A131:K131"/>
    <mergeCell ref="F120:G120"/>
    <mergeCell ref="C152:D152"/>
    <mergeCell ref="C153:D153"/>
    <mergeCell ref="C154:D154"/>
    <mergeCell ref="F150:G150"/>
    <mergeCell ref="C101:D101"/>
    <mergeCell ref="C102:D102"/>
    <mergeCell ref="C103:D103"/>
    <mergeCell ref="A190:D190"/>
    <mergeCell ref="G177:J177"/>
    <mergeCell ref="G178:J178"/>
    <mergeCell ref="G179:J179"/>
    <mergeCell ref="G180:J180"/>
    <mergeCell ref="G181:J181"/>
    <mergeCell ref="G182:J182"/>
    <mergeCell ref="G183:J183"/>
    <mergeCell ref="G184:J184"/>
    <mergeCell ref="G185:J185"/>
    <mergeCell ref="G186:J186"/>
    <mergeCell ref="G187:J187"/>
    <mergeCell ref="G188:J188"/>
    <mergeCell ref="G189:J189"/>
    <mergeCell ref="G190:J190"/>
    <mergeCell ref="A174:K174"/>
    <mergeCell ref="A191:D191"/>
    <mergeCell ref="A192:D192"/>
    <mergeCell ref="A193:D193"/>
    <mergeCell ref="F154:G154"/>
    <mergeCell ref="F153:G153"/>
    <mergeCell ref="F152:G152"/>
    <mergeCell ref="F151:G151"/>
    <mergeCell ref="E106:G106"/>
    <mergeCell ref="E107:G107"/>
    <mergeCell ref="E108:G108"/>
    <mergeCell ref="E109:G109"/>
    <mergeCell ref="E110:G110"/>
    <mergeCell ref="F149:G149"/>
    <mergeCell ref="F148:G148"/>
    <mergeCell ref="F147:G147"/>
    <mergeCell ref="F146:G146"/>
    <mergeCell ref="F123:G123"/>
    <mergeCell ref="F115:G115"/>
    <mergeCell ref="F116:G116"/>
    <mergeCell ref="F117:G117"/>
    <mergeCell ref="A112:K112"/>
    <mergeCell ref="E125:G125"/>
    <mergeCell ref="E126:G126"/>
    <mergeCell ref="G193:J193"/>
    <mergeCell ref="G191:J191"/>
    <mergeCell ref="G176:J176"/>
    <mergeCell ref="F82:G82"/>
    <mergeCell ref="F83:G83"/>
    <mergeCell ref="F84:G84"/>
    <mergeCell ref="F85:G85"/>
    <mergeCell ref="F86:G86"/>
    <mergeCell ref="F87:G87"/>
    <mergeCell ref="F88:G88"/>
    <mergeCell ref="F89:G89"/>
    <mergeCell ref="F90:G90"/>
    <mergeCell ref="E162:H162"/>
    <mergeCell ref="E168:G168"/>
    <mergeCell ref="E96:G96"/>
    <mergeCell ref="E127:G127"/>
    <mergeCell ref="E128:G128"/>
    <mergeCell ref="F100:G100"/>
    <mergeCell ref="F101:G101"/>
    <mergeCell ref="F102:G102"/>
    <mergeCell ref="F103:G103"/>
    <mergeCell ref="F104:G104"/>
    <mergeCell ref="E93:G93"/>
    <mergeCell ref="E94:G94"/>
    <mergeCell ref="E95:G95"/>
    <mergeCell ref="E167:G167"/>
    <mergeCell ref="E166:G166"/>
    <mergeCell ref="E165:G165"/>
    <mergeCell ref="E164:G164"/>
    <mergeCell ref="E163:G163"/>
    <mergeCell ref="E137:G137"/>
    <mergeCell ref="E138:G138"/>
    <mergeCell ref="E139:G139"/>
    <mergeCell ref="E140:G140"/>
    <mergeCell ref="E141:G141"/>
    <mergeCell ref="E159:G159"/>
    <mergeCell ref="E160:G160"/>
    <mergeCell ref="A197:D197"/>
    <mergeCell ref="G197:J197"/>
    <mergeCell ref="A23:K26"/>
    <mergeCell ref="A194:D194"/>
    <mergeCell ref="G194:J194"/>
    <mergeCell ref="A195:D195"/>
    <mergeCell ref="G195:J195"/>
    <mergeCell ref="A196:D196"/>
    <mergeCell ref="G196:J196"/>
    <mergeCell ref="G192:J192"/>
    <mergeCell ref="A188:D188"/>
    <mergeCell ref="A189:D189"/>
    <mergeCell ref="A180:D180"/>
    <mergeCell ref="A181:D181"/>
    <mergeCell ref="A182:D182"/>
    <mergeCell ref="A183:D183"/>
    <mergeCell ref="A184:D184"/>
    <mergeCell ref="A176:D176"/>
    <mergeCell ref="A177:D177"/>
    <mergeCell ref="A178:D178"/>
    <mergeCell ref="A179:D179"/>
    <mergeCell ref="A187:D187"/>
    <mergeCell ref="A185:D185"/>
    <mergeCell ref="A186:D186"/>
  </mergeCells>
  <printOptions horizontalCentered="1" verticalCentered="1"/>
  <pageMargins left="0.25" right="0.25" top="1.20625" bottom="0" header="0.3" footer="0.3"/>
  <pageSetup scale="82" fitToHeight="0" orientation="portrait" r:id="rId1"/>
  <headerFooter>
    <oddHeader xml:space="preserve">&amp;L&amp;G&amp;C
*Instructions: Fields in light blue are editable and all other fields will automatically tabulate.&amp;R&amp;"-,Bold"&amp;16COURSE PLANNING WORKSHEET (JD DAY)
</oddHeader>
  </headerFooter>
  <rowBreaks count="3" manualBreakCount="3">
    <brk id="47" max="10" man="1"/>
    <brk id="96" max="10" man="1"/>
    <brk id="141" max="10" man="1"/>
  </rowBreaks>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Sheet2!$C$1:$C$2</xm:f>
          </x14:formula1>
          <xm:sqref>J37:J40 I41 I60 J51:J59 I91 J82:J90 J101:J104 I105 I124 J115:J123 I155 J146:J154 J70:J71 I72 J134:J135 I136</xm:sqref>
        </x14:dataValidation>
        <x14:dataValidation type="list" allowBlank="1" showInputMessage="1" showErrorMessage="1" xr:uid="{00000000-0002-0000-0000-000001000000}">
          <x14:formula1>
            <xm:f>Sheet2!$A$1:$A$2</xm:f>
          </x14:formula1>
          <xm:sqref>I37:I40 J41:K41 K37:K40 J60:K60 K51:K59 I51:I59 J91:K91 K82:K90 I82:I90 I101:I104 J105:K105 K101:K104 J124:K124 K115:K123 I115:I123 J155:K155 K146:K154 I146:I154 I70:I71 J72:K72 K70:K71 I134:I135 J136:K136 K134:K135</xm:sqref>
        </x14:dataValidation>
        <x14:dataValidation type="list" allowBlank="1" showInputMessage="1" showErrorMessage="1" xr:uid="{22471AB9-E17E-4740-B0CE-1BDA380BB6BE}">
          <x14:formula1>
            <xm:f>Sheet3!$A$1:$A$2</xm:f>
          </x14:formula1>
          <xm:sqref>F1:G1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D0960-E164-4102-9D8B-B37D2C54147F}">
  <dimension ref="A1:B2"/>
  <sheetViews>
    <sheetView workbookViewId="0">
      <selection activeCell="E12" sqref="E12"/>
    </sheetView>
  </sheetViews>
  <sheetFormatPr defaultRowHeight="15" x14ac:dyDescent="0.25"/>
  <sheetData>
    <row r="1" spans="1:2" ht="60" x14ac:dyDescent="0.25">
      <c r="A1" t="s">
        <v>53</v>
      </c>
      <c r="B1" s="16" t="s">
        <v>55</v>
      </c>
    </row>
    <row r="2" spans="1:2" ht="60" x14ac:dyDescent="0.25">
      <c r="A2" t="s">
        <v>54</v>
      </c>
      <c r="B2" s="16" t="s">
        <v>56</v>
      </c>
    </row>
  </sheetData>
  <sheetProtection algorithmName="SHA-512" hashValue="kb/Av/ehag85ciUFn9/iC3xFHhNENCW86XusORLE9h4w0OKYZtfd5yK6ZVtmjqg46JosNUjgHyjh8HBrBoEewg==" saltValue="uJZ2rkLO4bpMRO7ae6mD7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
  <sheetViews>
    <sheetView workbookViewId="0">
      <selection activeCell="D12" sqref="D12"/>
    </sheetView>
  </sheetViews>
  <sheetFormatPr defaultRowHeight="15" x14ac:dyDescent="0.25"/>
  <sheetData>
    <row r="1" spans="1:3" x14ac:dyDescent="0.25">
      <c r="A1" t="s">
        <v>9</v>
      </c>
      <c r="C1" t="s">
        <v>12</v>
      </c>
    </row>
    <row r="2" spans="1:3" x14ac:dyDescent="0.25">
      <c r="A2" t="s">
        <v>10</v>
      </c>
      <c r="C2" t="s">
        <v>7</v>
      </c>
    </row>
  </sheetData>
  <sheetProtection algorithmName="SHA-512" hashValue="TX6tYieFZGsKx3yHRHvugr4fiKLRTRDDP45OLJa2USM+1w748RsQTT1gHwH0ocAMn8z2kB6J8BlqExuTuoMAIA==" saltValue="QFq+3Wjdxfc/wJVVAnPV8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Sheet3</vt:lpstr>
      <vt:lpstr>Sheet2</vt:lpstr>
      <vt:lpstr>Sheet1!Print_Area</vt:lpstr>
    </vt:vector>
  </TitlesOfParts>
  <Company>LMU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Melchor, Justin</dc:creator>
  <cp:lastModifiedBy>Justin Melchor</cp:lastModifiedBy>
  <cp:lastPrinted>2025-07-21T21:08:31Z</cp:lastPrinted>
  <dcterms:created xsi:type="dcterms:W3CDTF">2023-12-06T04:29:00Z</dcterms:created>
  <dcterms:modified xsi:type="dcterms:W3CDTF">2026-08-12T21:15:03Z</dcterms:modified>
</cp:coreProperties>
</file>